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260" yWindow="2540" windowWidth="25520" windowHeight="15560" activeTab="1"/>
  </bookViews>
  <sheets>
    <sheet name="Raw Data" sheetId="1" r:id="rId1"/>
    <sheet name="Normalized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90" i="2" l="1"/>
  <c r="Y90" i="2"/>
  <c r="AA90" i="2"/>
  <c r="T90" i="2"/>
  <c r="S90" i="2"/>
  <c r="U90" i="2"/>
  <c r="N90" i="2"/>
  <c r="M90" i="2"/>
  <c r="O90" i="2"/>
  <c r="H90" i="2"/>
  <c r="G90" i="2"/>
  <c r="I90" i="2"/>
  <c r="V26" i="2"/>
  <c r="X26" i="2"/>
  <c r="Y26" i="2"/>
  <c r="W26" i="2"/>
  <c r="Z26" i="2"/>
  <c r="AA26" i="2"/>
  <c r="V27" i="2"/>
  <c r="X27" i="2"/>
  <c r="Y27" i="2"/>
  <c r="W27" i="2"/>
  <c r="Z27" i="2"/>
  <c r="AA27" i="2"/>
  <c r="V28" i="2"/>
  <c r="X28" i="2"/>
  <c r="Y28" i="2"/>
  <c r="W28" i="2"/>
  <c r="Z28" i="2"/>
  <c r="AA28" i="2"/>
  <c r="V29" i="2"/>
  <c r="X29" i="2"/>
  <c r="Y29" i="2"/>
  <c r="W29" i="2"/>
  <c r="Z29" i="2"/>
  <c r="AA29" i="2"/>
  <c r="V30" i="2"/>
  <c r="X30" i="2"/>
  <c r="Y30" i="2"/>
  <c r="W30" i="2"/>
  <c r="Z30" i="2"/>
  <c r="AA30" i="2"/>
  <c r="V31" i="2"/>
  <c r="X31" i="2"/>
  <c r="Y31" i="2"/>
  <c r="W31" i="2"/>
  <c r="Z31" i="2"/>
  <c r="AA31" i="2"/>
  <c r="V32" i="2"/>
  <c r="X32" i="2"/>
  <c r="Y32" i="2"/>
  <c r="W32" i="2"/>
  <c r="Z32" i="2"/>
  <c r="AA32" i="2"/>
  <c r="V33" i="2"/>
  <c r="X33" i="2"/>
  <c r="Y33" i="2"/>
  <c r="W33" i="2"/>
  <c r="Z33" i="2"/>
  <c r="AA33" i="2"/>
  <c r="V34" i="2"/>
  <c r="X34" i="2"/>
  <c r="Y34" i="2"/>
  <c r="W34" i="2"/>
  <c r="Z34" i="2"/>
  <c r="AA34" i="2"/>
  <c r="V35" i="2"/>
  <c r="X35" i="2"/>
  <c r="Y35" i="2"/>
  <c r="W35" i="2"/>
  <c r="Z35" i="2"/>
  <c r="AA35" i="2"/>
  <c r="V36" i="2"/>
  <c r="X36" i="2"/>
  <c r="Y36" i="2"/>
  <c r="W36" i="2"/>
  <c r="Z36" i="2"/>
  <c r="AA36" i="2"/>
  <c r="V37" i="2"/>
  <c r="X37" i="2"/>
  <c r="Y37" i="2"/>
  <c r="W37" i="2"/>
  <c r="Z37" i="2"/>
  <c r="AA37" i="2"/>
  <c r="V38" i="2"/>
  <c r="X38" i="2"/>
  <c r="Y38" i="2"/>
  <c r="W38" i="2"/>
  <c r="Z38" i="2"/>
  <c r="AA38" i="2"/>
  <c r="V39" i="2"/>
  <c r="X39" i="2"/>
  <c r="Y39" i="2"/>
  <c r="W39" i="2"/>
  <c r="Z39" i="2"/>
  <c r="AA39" i="2"/>
  <c r="V40" i="2"/>
  <c r="X40" i="2"/>
  <c r="Y40" i="2"/>
  <c r="W40" i="2"/>
  <c r="Z40" i="2"/>
  <c r="AA40" i="2"/>
  <c r="V41" i="2"/>
  <c r="X41" i="2"/>
  <c r="Y41" i="2"/>
  <c r="W41" i="2"/>
  <c r="Z41" i="2"/>
  <c r="AA41" i="2"/>
  <c r="V42" i="2"/>
  <c r="X42" i="2"/>
  <c r="Y42" i="2"/>
  <c r="W42" i="2"/>
  <c r="Z42" i="2"/>
  <c r="AA42" i="2"/>
  <c r="V43" i="2"/>
  <c r="X43" i="2"/>
  <c r="Y43" i="2"/>
  <c r="W43" i="2"/>
  <c r="Z43" i="2"/>
  <c r="AA43" i="2"/>
  <c r="V44" i="2"/>
  <c r="X44" i="2"/>
  <c r="Y44" i="2"/>
  <c r="W44" i="2"/>
  <c r="Z44" i="2"/>
  <c r="AA44" i="2"/>
  <c r="V45" i="2"/>
  <c r="X45" i="2"/>
  <c r="Y45" i="2"/>
  <c r="W45" i="2"/>
  <c r="Z45" i="2"/>
  <c r="AA45" i="2"/>
  <c r="V46" i="2"/>
  <c r="X46" i="2"/>
  <c r="Y46" i="2"/>
  <c r="W46" i="2"/>
  <c r="Z46" i="2"/>
  <c r="AA46" i="2"/>
  <c r="V47" i="2"/>
  <c r="X47" i="2"/>
  <c r="Y47" i="2"/>
  <c r="W47" i="2"/>
  <c r="Z47" i="2"/>
  <c r="AA47" i="2"/>
  <c r="V48" i="2"/>
  <c r="X48" i="2"/>
  <c r="Y48" i="2"/>
  <c r="W48" i="2"/>
  <c r="Z48" i="2"/>
  <c r="AA48" i="2"/>
  <c r="V49" i="2"/>
  <c r="X49" i="2"/>
  <c r="Y49" i="2"/>
  <c r="W49" i="2"/>
  <c r="Z49" i="2"/>
  <c r="AA49" i="2"/>
  <c r="V50" i="2"/>
  <c r="X50" i="2"/>
  <c r="Y50" i="2"/>
  <c r="W50" i="2"/>
  <c r="Z50" i="2"/>
  <c r="AA50" i="2"/>
  <c r="V51" i="2"/>
  <c r="X51" i="2"/>
  <c r="Y51" i="2"/>
  <c r="W51" i="2"/>
  <c r="Z51" i="2"/>
  <c r="AA51" i="2"/>
  <c r="V52" i="2"/>
  <c r="X52" i="2"/>
  <c r="Y52" i="2"/>
  <c r="W52" i="2"/>
  <c r="Z52" i="2"/>
  <c r="AA52" i="2"/>
  <c r="V53" i="2"/>
  <c r="X53" i="2"/>
  <c r="Y53" i="2"/>
  <c r="W53" i="2"/>
  <c r="Z53" i="2"/>
  <c r="AA53" i="2"/>
  <c r="V54" i="2"/>
  <c r="X54" i="2"/>
  <c r="Y54" i="2"/>
  <c r="W54" i="2"/>
  <c r="Z54" i="2"/>
  <c r="AA54" i="2"/>
  <c r="V55" i="2"/>
  <c r="X55" i="2"/>
  <c r="Y55" i="2"/>
  <c r="W55" i="2"/>
  <c r="Z55" i="2"/>
  <c r="AA55" i="2"/>
  <c r="V56" i="2"/>
  <c r="X56" i="2"/>
  <c r="Y56" i="2"/>
  <c r="W56" i="2"/>
  <c r="Z56" i="2"/>
  <c r="V57" i="2"/>
  <c r="X57" i="2"/>
  <c r="Y57" i="2"/>
  <c r="W57" i="2"/>
  <c r="Z57" i="2"/>
  <c r="AA57" i="2"/>
  <c r="V58" i="2"/>
  <c r="X58" i="2"/>
  <c r="Y58" i="2"/>
  <c r="W58" i="2"/>
  <c r="Z58" i="2"/>
  <c r="AA58" i="2"/>
  <c r="V59" i="2"/>
  <c r="X59" i="2"/>
  <c r="Y59" i="2"/>
  <c r="W59" i="2"/>
  <c r="Z59" i="2"/>
  <c r="AA59" i="2"/>
  <c r="V60" i="2"/>
  <c r="X60" i="2"/>
  <c r="Y60" i="2"/>
  <c r="W60" i="2"/>
  <c r="Z60" i="2"/>
  <c r="AA60" i="2"/>
  <c r="V61" i="2"/>
  <c r="X61" i="2"/>
  <c r="Y61" i="2"/>
  <c r="W61" i="2"/>
  <c r="Z61" i="2"/>
  <c r="AA61" i="2"/>
  <c r="V62" i="2"/>
  <c r="X62" i="2"/>
  <c r="Y62" i="2"/>
  <c r="W62" i="2"/>
  <c r="Z62" i="2"/>
  <c r="AA62" i="2"/>
  <c r="V63" i="2"/>
  <c r="X63" i="2"/>
  <c r="Y63" i="2"/>
  <c r="W63" i="2"/>
  <c r="Z63" i="2"/>
  <c r="AA63" i="2"/>
  <c r="V64" i="2"/>
  <c r="X64" i="2"/>
  <c r="Y64" i="2"/>
  <c r="W64" i="2"/>
  <c r="Z64" i="2"/>
  <c r="AA64" i="2"/>
  <c r="V65" i="2"/>
  <c r="X65" i="2"/>
  <c r="Y65" i="2"/>
  <c r="W65" i="2"/>
  <c r="Z65" i="2"/>
  <c r="AA65" i="2"/>
  <c r="V66" i="2"/>
  <c r="X66" i="2"/>
  <c r="Y66" i="2"/>
  <c r="W66" i="2"/>
  <c r="Z66" i="2"/>
  <c r="AA66" i="2"/>
  <c r="V67" i="2"/>
  <c r="X67" i="2"/>
  <c r="Y67" i="2"/>
  <c r="W67" i="2"/>
  <c r="Z67" i="2"/>
  <c r="AA67" i="2"/>
  <c r="V68" i="2"/>
  <c r="X68" i="2"/>
  <c r="Y68" i="2"/>
  <c r="W68" i="2"/>
  <c r="Z68" i="2"/>
  <c r="AA68" i="2"/>
  <c r="V69" i="2"/>
  <c r="X69" i="2"/>
  <c r="Y69" i="2"/>
  <c r="W69" i="2"/>
  <c r="Z69" i="2"/>
  <c r="AA69" i="2"/>
  <c r="V70" i="2"/>
  <c r="X70" i="2"/>
  <c r="Y70" i="2"/>
  <c r="W70" i="2"/>
  <c r="Z70" i="2"/>
  <c r="AA70" i="2"/>
  <c r="V71" i="2"/>
  <c r="X71" i="2"/>
  <c r="Y71" i="2"/>
  <c r="W71" i="2"/>
  <c r="Z71" i="2"/>
  <c r="AA71" i="2"/>
  <c r="V72" i="2"/>
  <c r="X72" i="2"/>
  <c r="Y72" i="2"/>
  <c r="W72" i="2"/>
  <c r="Z72" i="2"/>
  <c r="AA72" i="2"/>
  <c r="V73" i="2"/>
  <c r="X73" i="2"/>
  <c r="Y73" i="2"/>
  <c r="W73" i="2"/>
  <c r="Z73" i="2"/>
  <c r="AA73" i="2"/>
  <c r="V74" i="2"/>
  <c r="X74" i="2"/>
  <c r="Y74" i="2"/>
  <c r="W74" i="2"/>
  <c r="Z74" i="2"/>
  <c r="AA74" i="2"/>
  <c r="V75" i="2"/>
  <c r="X75" i="2"/>
  <c r="Y75" i="2"/>
  <c r="W75" i="2"/>
  <c r="Z75" i="2"/>
  <c r="AA75" i="2"/>
  <c r="V76" i="2"/>
  <c r="X76" i="2"/>
  <c r="Y76" i="2"/>
  <c r="W76" i="2"/>
  <c r="Z76" i="2"/>
  <c r="AA76" i="2"/>
  <c r="V77" i="2"/>
  <c r="X77" i="2"/>
  <c r="Y77" i="2"/>
  <c r="W77" i="2"/>
  <c r="Z77" i="2"/>
  <c r="AA77" i="2"/>
  <c r="V78" i="2"/>
  <c r="X78" i="2"/>
  <c r="Y78" i="2"/>
  <c r="W78" i="2"/>
  <c r="Z78" i="2"/>
  <c r="AA78" i="2"/>
  <c r="V79" i="2"/>
  <c r="X79" i="2"/>
  <c r="Y79" i="2"/>
  <c r="W79" i="2"/>
  <c r="Z79" i="2"/>
  <c r="AA79" i="2"/>
  <c r="W25" i="2"/>
  <c r="X25" i="2"/>
  <c r="Z25" i="2"/>
  <c r="V25" i="2"/>
  <c r="Y25" i="2"/>
  <c r="AA25" i="2"/>
  <c r="P26" i="2"/>
  <c r="R26" i="2"/>
  <c r="S26" i="2"/>
  <c r="Q26" i="2"/>
  <c r="T26" i="2"/>
  <c r="U26" i="2"/>
  <c r="P27" i="2"/>
  <c r="R27" i="2"/>
  <c r="S27" i="2"/>
  <c r="Q27" i="2"/>
  <c r="T27" i="2"/>
  <c r="U27" i="2"/>
  <c r="P28" i="2"/>
  <c r="R28" i="2"/>
  <c r="S28" i="2"/>
  <c r="Q28" i="2"/>
  <c r="T28" i="2"/>
  <c r="U28" i="2"/>
  <c r="P29" i="2"/>
  <c r="R29" i="2"/>
  <c r="S29" i="2"/>
  <c r="Q29" i="2"/>
  <c r="T29" i="2"/>
  <c r="U29" i="2"/>
  <c r="P30" i="2"/>
  <c r="R30" i="2"/>
  <c r="S30" i="2"/>
  <c r="Q30" i="2"/>
  <c r="T30" i="2"/>
  <c r="U30" i="2"/>
  <c r="P31" i="2"/>
  <c r="R31" i="2"/>
  <c r="S31" i="2"/>
  <c r="Q31" i="2"/>
  <c r="T31" i="2"/>
  <c r="U31" i="2"/>
  <c r="P32" i="2"/>
  <c r="R32" i="2"/>
  <c r="S32" i="2"/>
  <c r="Q32" i="2"/>
  <c r="T32" i="2"/>
  <c r="U32" i="2"/>
  <c r="P33" i="2"/>
  <c r="R33" i="2"/>
  <c r="S33" i="2"/>
  <c r="Q33" i="2"/>
  <c r="T33" i="2"/>
  <c r="U33" i="2"/>
  <c r="P34" i="2"/>
  <c r="R34" i="2"/>
  <c r="S34" i="2"/>
  <c r="Q34" i="2"/>
  <c r="T34" i="2"/>
  <c r="U34" i="2"/>
  <c r="P35" i="2"/>
  <c r="R35" i="2"/>
  <c r="S35" i="2"/>
  <c r="Q35" i="2"/>
  <c r="T35" i="2"/>
  <c r="U35" i="2"/>
  <c r="P36" i="2"/>
  <c r="R36" i="2"/>
  <c r="S36" i="2"/>
  <c r="Q36" i="2"/>
  <c r="T36" i="2"/>
  <c r="U36" i="2"/>
  <c r="P37" i="2"/>
  <c r="R37" i="2"/>
  <c r="S37" i="2"/>
  <c r="Q37" i="2"/>
  <c r="T37" i="2"/>
  <c r="U37" i="2"/>
  <c r="P38" i="2"/>
  <c r="R38" i="2"/>
  <c r="S38" i="2"/>
  <c r="Q38" i="2"/>
  <c r="T38" i="2"/>
  <c r="U38" i="2"/>
  <c r="P39" i="2"/>
  <c r="R39" i="2"/>
  <c r="S39" i="2"/>
  <c r="Q39" i="2"/>
  <c r="T39" i="2"/>
  <c r="U39" i="2"/>
  <c r="P40" i="2"/>
  <c r="R40" i="2"/>
  <c r="S40" i="2"/>
  <c r="Q40" i="2"/>
  <c r="T40" i="2"/>
  <c r="U40" i="2"/>
  <c r="P41" i="2"/>
  <c r="R41" i="2"/>
  <c r="S41" i="2"/>
  <c r="Q41" i="2"/>
  <c r="T41" i="2"/>
  <c r="U41" i="2"/>
  <c r="P42" i="2"/>
  <c r="R42" i="2"/>
  <c r="S42" i="2"/>
  <c r="Q42" i="2"/>
  <c r="T42" i="2"/>
  <c r="U42" i="2"/>
  <c r="P43" i="2"/>
  <c r="R43" i="2"/>
  <c r="S43" i="2"/>
  <c r="Q43" i="2"/>
  <c r="T43" i="2"/>
  <c r="U43" i="2"/>
  <c r="P44" i="2"/>
  <c r="R44" i="2"/>
  <c r="S44" i="2"/>
  <c r="Q44" i="2"/>
  <c r="T44" i="2"/>
  <c r="U44" i="2"/>
  <c r="P45" i="2"/>
  <c r="R45" i="2"/>
  <c r="S45" i="2"/>
  <c r="Q45" i="2"/>
  <c r="T45" i="2"/>
  <c r="U45" i="2"/>
  <c r="P46" i="2"/>
  <c r="R46" i="2"/>
  <c r="S46" i="2"/>
  <c r="Q46" i="2"/>
  <c r="T46" i="2"/>
  <c r="U46" i="2"/>
  <c r="P47" i="2"/>
  <c r="R47" i="2"/>
  <c r="S47" i="2"/>
  <c r="Q47" i="2"/>
  <c r="T47" i="2"/>
  <c r="U47" i="2"/>
  <c r="P48" i="2"/>
  <c r="R48" i="2"/>
  <c r="S48" i="2"/>
  <c r="Q48" i="2"/>
  <c r="T48" i="2"/>
  <c r="U48" i="2"/>
  <c r="P49" i="2"/>
  <c r="R49" i="2"/>
  <c r="S49" i="2"/>
  <c r="Q49" i="2"/>
  <c r="T49" i="2"/>
  <c r="U49" i="2"/>
  <c r="P50" i="2"/>
  <c r="R50" i="2"/>
  <c r="S50" i="2"/>
  <c r="Q50" i="2"/>
  <c r="T50" i="2"/>
  <c r="U50" i="2"/>
  <c r="P51" i="2"/>
  <c r="R51" i="2"/>
  <c r="S51" i="2"/>
  <c r="Q51" i="2"/>
  <c r="T51" i="2"/>
  <c r="U51" i="2"/>
  <c r="P52" i="2"/>
  <c r="R52" i="2"/>
  <c r="S52" i="2"/>
  <c r="Q52" i="2"/>
  <c r="T52" i="2"/>
  <c r="U52" i="2"/>
  <c r="P53" i="2"/>
  <c r="R53" i="2"/>
  <c r="S53" i="2"/>
  <c r="Q53" i="2"/>
  <c r="T53" i="2"/>
  <c r="U53" i="2"/>
  <c r="P54" i="2"/>
  <c r="R54" i="2"/>
  <c r="S54" i="2"/>
  <c r="Q54" i="2"/>
  <c r="T54" i="2"/>
  <c r="U54" i="2"/>
  <c r="P55" i="2"/>
  <c r="R55" i="2"/>
  <c r="S55" i="2"/>
  <c r="Q55" i="2"/>
  <c r="T55" i="2"/>
  <c r="U55" i="2"/>
  <c r="P56" i="2"/>
  <c r="R56" i="2"/>
  <c r="S56" i="2"/>
  <c r="Q56" i="2"/>
  <c r="T56" i="2"/>
  <c r="U56" i="2"/>
  <c r="P57" i="2"/>
  <c r="R57" i="2"/>
  <c r="S57" i="2"/>
  <c r="Q57" i="2"/>
  <c r="T57" i="2"/>
  <c r="U57" i="2"/>
  <c r="P58" i="2"/>
  <c r="R58" i="2"/>
  <c r="S58" i="2"/>
  <c r="Q58" i="2"/>
  <c r="T58" i="2"/>
  <c r="U58" i="2"/>
  <c r="P59" i="2"/>
  <c r="R59" i="2"/>
  <c r="S59" i="2"/>
  <c r="Q59" i="2"/>
  <c r="T59" i="2"/>
  <c r="U59" i="2"/>
  <c r="P60" i="2"/>
  <c r="R60" i="2"/>
  <c r="S60" i="2"/>
  <c r="Q60" i="2"/>
  <c r="T60" i="2"/>
  <c r="U60" i="2"/>
  <c r="P61" i="2"/>
  <c r="R61" i="2"/>
  <c r="S61" i="2"/>
  <c r="Q61" i="2"/>
  <c r="T61" i="2"/>
  <c r="U61" i="2"/>
  <c r="P62" i="2"/>
  <c r="R62" i="2"/>
  <c r="S62" i="2"/>
  <c r="Q62" i="2"/>
  <c r="T62" i="2"/>
  <c r="U62" i="2"/>
  <c r="P63" i="2"/>
  <c r="R63" i="2"/>
  <c r="S63" i="2"/>
  <c r="Q63" i="2"/>
  <c r="T63" i="2"/>
  <c r="U63" i="2"/>
  <c r="P64" i="2"/>
  <c r="R64" i="2"/>
  <c r="S64" i="2"/>
  <c r="Q64" i="2"/>
  <c r="T64" i="2"/>
  <c r="U64" i="2"/>
  <c r="P65" i="2"/>
  <c r="R65" i="2"/>
  <c r="S65" i="2"/>
  <c r="Q65" i="2"/>
  <c r="T65" i="2"/>
  <c r="U65" i="2"/>
  <c r="P66" i="2"/>
  <c r="R66" i="2"/>
  <c r="S66" i="2"/>
  <c r="Q66" i="2"/>
  <c r="T66" i="2"/>
  <c r="U66" i="2"/>
  <c r="P67" i="2"/>
  <c r="R67" i="2"/>
  <c r="S67" i="2"/>
  <c r="Q67" i="2"/>
  <c r="T67" i="2"/>
  <c r="U67" i="2"/>
  <c r="P68" i="2"/>
  <c r="R68" i="2"/>
  <c r="S68" i="2"/>
  <c r="Q68" i="2"/>
  <c r="T68" i="2"/>
  <c r="U68" i="2"/>
  <c r="P69" i="2"/>
  <c r="R69" i="2"/>
  <c r="S69" i="2"/>
  <c r="Q69" i="2"/>
  <c r="T69" i="2"/>
  <c r="U69" i="2"/>
  <c r="P70" i="2"/>
  <c r="R70" i="2"/>
  <c r="S70" i="2"/>
  <c r="Q70" i="2"/>
  <c r="T70" i="2"/>
  <c r="U70" i="2"/>
  <c r="P71" i="2"/>
  <c r="R71" i="2"/>
  <c r="S71" i="2"/>
  <c r="Q71" i="2"/>
  <c r="T71" i="2"/>
  <c r="U71" i="2"/>
  <c r="P72" i="2"/>
  <c r="R72" i="2"/>
  <c r="S72" i="2"/>
  <c r="Q72" i="2"/>
  <c r="T72" i="2"/>
  <c r="U72" i="2"/>
  <c r="P73" i="2"/>
  <c r="R73" i="2"/>
  <c r="S73" i="2"/>
  <c r="Q73" i="2"/>
  <c r="T73" i="2"/>
  <c r="U73" i="2"/>
  <c r="P74" i="2"/>
  <c r="R74" i="2"/>
  <c r="S74" i="2"/>
  <c r="Q74" i="2"/>
  <c r="T74" i="2"/>
  <c r="U74" i="2"/>
  <c r="P75" i="2"/>
  <c r="R75" i="2"/>
  <c r="S75" i="2"/>
  <c r="Q75" i="2"/>
  <c r="T75" i="2"/>
  <c r="U75" i="2"/>
  <c r="P76" i="2"/>
  <c r="R76" i="2"/>
  <c r="S76" i="2"/>
  <c r="Q76" i="2"/>
  <c r="T76" i="2"/>
  <c r="U76" i="2"/>
  <c r="P77" i="2"/>
  <c r="R77" i="2"/>
  <c r="S77" i="2"/>
  <c r="Q77" i="2"/>
  <c r="T77" i="2"/>
  <c r="U77" i="2"/>
  <c r="P78" i="2"/>
  <c r="R78" i="2"/>
  <c r="S78" i="2"/>
  <c r="Q78" i="2"/>
  <c r="T78" i="2"/>
  <c r="U78" i="2"/>
  <c r="P79" i="2"/>
  <c r="R79" i="2"/>
  <c r="S79" i="2"/>
  <c r="Q79" i="2"/>
  <c r="T79" i="2"/>
  <c r="U79" i="2"/>
  <c r="Q25" i="2"/>
  <c r="R25" i="2"/>
  <c r="T25" i="2"/>
  <c r="P25" i="2"/>
  <c r="S25" i="2"/>
  <c r="U25" i="2"/>
  <c r="J25" i="2"/>
  <c r="L25" i="2"/>
  <c r="M25" i="2"/>
  <c r="K25" i="2"/>
  <c r="N25" i="2"/>
  <c r="O25" i="2"/>
  <c r="J26" i="2"/>
  <c r="L26" i="2"/>
  <c r="M26" i="2"/>
  <c r="K26" i="2"/>
  <c r="N26" i="2"/>
  <c r="O26" i="2"/>
  <c r="J27" i="2"/>
  <c r="L27" i="2"/>
  <c r="M27" i="2"/>
  <c r="K27" i="2"/>
  <c r="N27" i="2"/>
  <c r="O27" i="2"/>
  <c r="J28" i="2"/>
  <c r="L28" i="2"/>
  <c r="M28" i="2"/>
  <c r="K28" i="2"/>
  <c r="N28" i="2"/>
  <c r="O28" i="2"/>
  <c r="J29" i="2"/>
  <c r="L29" i="2"/>
  <c r="M29" i="2"/>
  <c r="K29" i="2"/>
  <c r="N29" i="2"/>
  <c r="O29" i="2"/>
  <c r="J30" i="2"/>
  <c r="L30" i="2"/>
  <c r="M30" i="2"/>
  <c r="K30" i="2"/>
  <c r="N30" i="2"/>
  <c r="O30" i="2"/>
  <c r="J31" i="2"/>
  <c r="L31" i="2"/>
  <c r="M31" i="2"/>
  <c r="K31" i="2"/>
  <c r="N31" i="2"/>
  <c r="O31" i="2"/>
  <c r="J32" i="2"/>
  <c r="L32" i="2"/>
  <c r="M32" i="2"/>
  <c r="K32" i="2"/>
  <c r="N32" i="2"/>
  <c r="O32" i="2"/>
  <c r="J33" i="2"/>
  <c r="L33" i="2"/>
  <c r="M33" i="2"/>
  <c r="K33" i="2"/>
  <c r="N33" i="2"/>
  <c r="O33" i="2"/>
  <c r="J34" i="2"/>
  <c r="L34" i="2"/>
  <c r="M34" i="2"/>
  <c r="K34" i="2"/>
  <c r="N34" i="2"/>
  <c r="O34" i="2"/>
  <c r="J35" i="2"/>
  <c r="L35" i="2"/>
  <c r="M35" i="2"/>
  <c r="K35" i="2"/>
  <c r="N35" i="2"/>
  <c r="O35" i="2"/>
  <c r="J36" i="2"/>
  <c r="L36" i="2"/>
  <c r="M36" i="2"/>
  <c r="K36" i="2"/>
  <c r="N36" i="2"/>
  <c r="O36" i="2"/>
  <c r="J37" i="2"/>
  <c r="L37" i="2"/>
  <c r="M37" i="2"/>
  <c r="K37" i="2"/>
  <c r="N37" i="2"/>
  <c r="O37" i="2"/>
  <c r="J38" i="2"/>
  <c r="L38" i="2"/>
  <c r="M38" i="2"/>
  <c r="K38" i="2"/>
  <c r="N38" i="2"/>
  <c r="O38" i="2"/>
  <c r="J39" i="2"/>
  <c r="L39" i="2"/>
  <c r="M39" i="2"/>
  <c r="K39" i="2"/>
  <c r="N39" i="2"/>
  <c r="O39" i="2"/>
  <c r="J40" i="2"/>
  <c r="L40" i="2"/>
  <c r="M40" i="2"/>
  <c r="K40" i="2"/>
  <c r="N40" i="2"/>
  <c r="O40" i="2"/>
  <c r="J41" i="2"/>
  <c r="L41" i="2"/>
  <c r="M41" i="2"/>
  <c r="K41" i="2"/>
  <c r="N41" i="2"/>
  <c r="O41" i="2"/>
  <c r="J42" i="2"/>
  <c r="L42" i="2"/>
  <c r="M42" i="2"/>
  <c r="K42" i="2"/>
  <c r="N42" i="2"/>
  <c r="O42" i="2"/>
  <c r="J43" i="2"/>
  <c r="L43" i="2"/>
  <c r="M43" i="2"/>
  <c r="K43" i="2"/>
  <c r="N43" i="2"/>
  <c r="O43" i="2"/>
  <c r="J44" i="2"/>
  <c r="L44" i="2"/>
  <c r="M44" i="2"/>
  <c r="K44" i="2"/>
  <c r="N44" i="2"/>
  <c r="O44" i="2"/>
  <c r="J45" i="2"/>
  <c r="L45" i="2"/>
  <c r="M45" i="2"/>
  <c r="K45" i="2"/>
  <c r="N45" i="2"/>
  <c r="O45" i="2"/>
  <c r="J46" i="2"/>
  <c r="L46" i="2"/>
  <c r="M46" i="2"/>
  <c r="K46" i="2"/>
  <c r="N46" i="2"/>
  <c r="O46" i="2"/>
  <c r="J47" i="2"/>
  <c r="L47" i="2"/>
  <c r="M47" i="2"/>
  <c r="K47" i="2"/>
  <c r="N47" i="2"/>
  <c r="O47" i="2"/>
  <c r="J48" i="2"/>
  <c r="L48" i="2"/>
  <c r="M48" i="2"/>
  <c r="K48" i="2"/>
  <c r="N48" i="2"/>
  <c r="O48" i="2"/>
  <c r="J49" i="2"/>
  <c r="L49" i="2"/>
  <c r="M49" i="2"/>
  <c r="K49" i="2"/>
  <c r="N49" i="2"/>
  <c r="O49" i="2"/>
  <c r="J50" i="2"/>
  <c r="L50" i="2"/>
  <c r="M50" i="2"/>
  <c r="K50" i="2"/>
  <c r="N50" i="2"/>
  <c r="O50" i="2"/>
  <c r="J51" i="2"/>
  <c r="L51" i="2"/>
  <c r="M51" i="2"/>
  <c r="K51" i="2"/>
  <c r="N51" i="2"/>
  <c r="O51" i="2"/>
  <c r="J52" i="2"/>
  <c r="L52" i="2"/>
  <c r="M52" i="2"/>
  <c r="K52" i="2"/>
  <c r="N52" i="2"/>
  <c r="O52" i="2"/>
  <c r="J53" i="2"/>
  <c r="L53" i="2"/>
  <c r="M53" i="2"/>
  <c r="K53" i="2"/>
  <c r="N53" i="2"/>
  <c r="O53" i="2"/>
  <c r="J54" i="2"/>
  <c r="L54" i="2"/>
  <c r="M54" i="2"/>
  <c r="K54" i="2"/>
  <c r="N54" i="2"/>
  <c r="O54" i="2"/>
  <c r="J55" i="2"/>
  <c r="L55" i="2"/>
  <c r="M55" i="2"/>
  <c r="K55" i="2"/>
  <c r="N55" i="2"/>
  <c r="O55" i="2"/>
  <c r="J56" i="2"/>
  <c r="L56" i="2"/>
  <c r="M56" i="2"/>
  <c r="K56" i="2"/>
  <c r="N56" i="2"/>
  <c r="O56" i="2"/>
  <c r="J57" i="2"/>
  <c r="L57" i="2"/>
  <c r="M57" i="2"/>
  <c r="K57" i="2"/>
  <c r="N57" i="2"/>
  <c r="O57" i="2"/>
  <c r="J58" i="2"/>
  <c r="L58" i="2"/>
  <c r="M58" i="2"/>
  <c r="K58" i="2"/>
  <c r="N58" i="2"/>
  <c r="O58" i="2"/>
  <c r="J59" i="2"/>
  <c r="L59" i="2"/>
  <c r="M59" i="2"/>
  <c r="K59" i="2"/>
  <c r="N59" i="2"/>
  <c r="O59" i="2"/>
  <c r="J60" i="2"/>
  <c r="L60" i="2"/>
  <c r="M60" i="2"/>
  <c r="K60" i="2"/>
  <c r="N60" i="2"/>
  <c r="O60" i="2"/>
  <c r="J61" i="2"/>
  <c r="L61" i="2"/>
  <c r="M61" i="2"/>
  <c r="K61" i="2"/>
  <c r="N61" i="2"/>
  <c r="O61" i="2"/>
  <c r="J62" i="2"/>
  <c r="L62" i="2"/>
  <c r="M62" i="2"/>
  <c r="K62" i="2"/>
  <c r="N62" i="2"/>
  <c r="O62" i="2"/>
  <c r="J63" i="2"/>
  <c r="L63" i="2"/>
  <c r="M63" i="2"/>
  <c r="K63" i="2"/>
  <c r="N63" i="2"/>
  <c r="O63" i="2"/>
  <c r="J64" i="2"/>
  <c r="L64" i="2"/>
  <c r="M64" i="2"/>
  <c r="K64" i="2"/>
  <c r="N64" i="2"/>
  <c r="O64" i="2"/>
  <c r="J65" i="2"/>
  <c r="L65" i="2"/>
  <c r="M65" i="2"/>
  <c r="K65" i="2"/>
  <c r="N65" i="2"/>
  <c r="O65" i="2"/>
  <c r="J66" i="2"/>
  <c r="L66" i="2"/>
  <c r="M66" i="2"/>
  <c r="K66" i="2"/>
  <c r="N66" i="2"/>
  <c r="O66" i="2"/>
  <c r="J67" i="2"/>
  <c r="L67" i="2"/>
  <c r="M67" i="2"/>
  <c r="K67" i="2"/>
  <c r="N67" i="2"/>
  <c r="O67" i="2"/>
  <c r="J68" i="2"/>
  <c r="L68" i="2"/>
  <c r="M68" i="2"/>
  <c r="K68" i="2"/>
  <c r="N68" i="2"/>
  <c r="O68" i="2"/>
  <c r="J69" i="2"/>
  <c r="L69" i="2"/>
  <c r="M69" i="2"/>
  <c r="K69" i="2"/>
  <c r="N69" i="2"/>
  <c r="O69" i="2"/>
  <c r="J70" i="2"/>
  <c r="L70" i="2"/>
  <c r="M70" i="2"/>
  <c r="K70" i="2"/>
  <c r="N70" i="2"/>
  <c r="O70" i="2"/>
  <c r="J71" i="2"/>
  <c r="L71" i="2"/>
  <c r="M71" i="2"/>
  <c r="K71" i="2"/>
  <c r="N71" i="2"/>
  <c r="O71" i="2"/>
  <c r="J72" i="2"/>
  <c r="L72" i="2"/>
  <c r="M72" i="2"/>
  <c r="K72" i="2"/>
  <c r="N72" i="2"/>
  <c r="O72" i="2"/>
  <c r="J73" i="2"/>
  <c r="L73" i="2"/>
  <c r="M73" i="2"/>
  <c r="K73" i="2"/>
  <c r="N73" i="2"/>
  <c r="O73" i="2"/>
  <c r="J74" i="2"/>
  <c r="L74" i="2"/>
  <c r="M74" i="2"/>
  <c r="K74" i="2"/>
  <c r="N74" i="2"/>
  <c r="O74" i="2"/>
  <c r="J75" i="2"/>
  <c r="L75" i="2"/>
  <c r="M75" i="2"/>
  <c r="K75" i="2"/>
  <c r="N75" i="2"/>
  <c r="O75" i="2"/>
  <c r="J76" i="2"/>
  <c r="L76" i="2"/>
  <c r="M76" i="2"/>
  <c r="K76" i="2"/>
  <c r="N76" i="2"/>
  <c r="O76" i="2"/>
  <c r="J77" i="2"/>
  <c r="L77" i="2"/>
  <c r="M77" i="2"/>
  <c r="K77" i="2"/>
  <c r="N77" i="2"/>
  <c r="O77" i="2"/>
  <c r="J78" i="2"/>
  <c r="L78" i="2"/>
  <c r="M78" i="2"/>
  <c r="K78" i="2"/>
  <c r="N78" i="2"/>
  <c r="O78" i="2"/>
  <c r="J79" i="2"/>
  <c r="L79" i="2"/>
  <c r="M79" i="2"/>
  <c r="K79" i="2"/>
  <c r="N79" i="2"/>
  <c r="O79" i="2"/>
  <c r="K24" i="2"/>
  <c r="L24" i="2"/>
  <c r="N24" i="2"/>
  <c r="J24" i="2"/>
  <c r="M24" i="2"/>
  <c r="O24" i="2"/>
  <c r="D26" i="2"/>
  <c r="F26" i="2"/>
  <c r="G26" i="2"/>
  <c r="E26" i="2"/>
  <c r="H26" i="2"/>
  <c r="I26" i="2"/>
  <c r="D27" i="2"/>
  <c r="F27" i="2"/>
  <c r="G27" i="2"/>
  <c r="E27" i="2"/>
  <c r="H27" i="2"/>
  <c r="I27" i="2"/>
  <c r="D28" i="2"/>
  <c r="F28" i="2"/>
  <c r="G28" i="2"/>
  <c r="E28" i="2"/>
  <c r="H28" i="2"/>
  <c r="I28" i="2"/>
  <c r="D29" i="2"/>
  <c r="F29" i="2"/>
  <c r="G29" i="2"/>
  <c r="E29" i="2"/>
  <c r="H29" i="2"/>
  <c r="I29" i="2"/>
  <c r="D30" i="2"/>
  <c r="F30" i="2"/>
  <c r="G30" i="2"/>
  <c r="E30" i="2"/>
  <c r="H30" i="2"/>
  <c r="I30" i="2"/>
  <c r="D31" i="2"/>
  <c r="F31" i="2"/>
  <c r="G31" i="2"/>
  <c r="E31" i="2"/>
  <c r="H31" i="2"/>
  <c r="I31" i="2"/>
  <c r="D32" i="2"/>
  <c r="F32" i="2"/>
  <c r="G32" i="2"/>
  <c r="E32" i="2"/>
  <c r="H32" i="2"/>
  <c r="I32" i="2"/>
  <c r="D33" i="2"/>
  <c r="F33" i="2"/>
  <c r="G33" i="2"/>
  <c r="E33" i="2"/>
  <c r="H33" i="2"/>
  <c r="I33" i="2"/>
  <c r="D34" i="2"/>
  <c r="F34" i="2"/>
  <c r="G34" i="2"/>
  <c r="E34" i="2"/>
  <c r="H34" i="2"/>
  <c r="I34" i="2"/>
  <c r="D35" i="2"/>
  <c r="F35" i="2"/>
  <c r="G35" i="2"/>
  <c r="E35" i="2"/>
  <c r="H35" i="2"/>
  <c r="I35" i="2"/>
  <c r="D36" i="2"/>
  <c r="F36" i="2"/>
  <c r="G36" i="2"/>
  <c r="E36" i="2"/>
  <c r="H36" i="2"/>
  <c r="I36" i="2"/>
  <c r="D37" i="2"/>
  <c r="F37" i="2"/>
  <c r="G37" i="2"/>
  <c r="E37" i="2"/>
  <c r="H37" i="2"/>
  <c r="I37" i="2"/>
  <c r="D38" i="2"/>
  <c r="F38" i="2"/>
  <c r="G38" i="2"/>
  <c r="E38" i="2"/>
  <c r="H38" i="2"/>
  <c r="I38" i="2"/>
  <c r="D39" i="2"/>
  <c r="F39" i="2"/>
  <c r="G39" i="2"/>
  <c r="E39" i="2"/>
  <c r="H39" i="2"/>
  <c r="I39" i="2"/>
  <c r="D40" i="2"/>
  <c r="F40" i="2"/>
  <c r="G40" i="2"/>
  <c r="E40" i="2"/>
  <c r="H40" i="2"/>
  <c r="I40" i="2"/>
  <c r="D41" i="2"/>
  <c r="F41" i="2"/>
  <c r="G41" i="2"/>
  <c r="E41" i="2"/>
  <c r="H41" i="2"/>
  <c r="I41" i="2"/>
  <c r="D42" i="2"/>
  <c r="F42" i="2"/>
  <c r="G42" i="2"/>
  <c r="E42" i="2"/>
  <c r="H42" i="2"/>
  <c r="I42" i="2"/>
  <c r="D43" i="2"/>
  <c r="F43" i="2"/>
  <c r="G43" i="2"/>
  <c r="E43" i="2"/>
  <c r="H43" i="2"/>
  <c r="I43" i="2"/>
  <c r="D44" i="2"/>
  <c r="F44" i="2"/>
  <c r="G44" i="2"/>
  <c r="E44" i="2"/>
  <c r="H44" i="2"/>
  <c r="I44" i="2"/>
  <c r="D45" i="2"/>
  <c r="F45" i="2"/>
  <c r="G45" i="2"/>
  <c r="E45" i="2"/>
  <c r="H45" i="2"/>
  <c r="I45" i="2"/>
  <c r="D46" i="2"/>
  <c r="F46" i="2"/>
  <c r="G46" i="2"/>
  <c r="E46" i="2"/>
  <c r="H46" i="2"/>
  <c r="I46" i="2"/>
  <c r="D47" i="2"/>
  <c r="F47" i="2"/>
  <c r="G47" i="2"/>
  <c r="E47" i="2"/>
  <c r="H47" i="2"/>
  <c r="I47" i="2"/>
  <c r="D48" i="2"/>
  <c r="F48" i="2"/>
  <c r="G48" i="2"/>
  <c r="E48" i="2"/>
  <c r="H48" i="2"/>
  <c r="I48" i="2"/>
  <c r="D49" i="2"/>
  <c r="F49" i="2"/>
  <c r="G49" i="2"/>
  <c r="E49" i="2"/>
  <c r="H49" i="2"/>
  <c r="I49" i="2"/>
  <c r="D50" i="2"/>
  <c r="F50" i="2"/>
  <c r="G50" i="2"/>
  <c r="E50" i="2"/>
  <c r="H50" i="2"/>
  <c r="I50" i="2"/>
  <c r="D51" i="2"/>
  <c r="F51" i="2"/>
  <c r="G51" i="2"/>
  <c r="E51" i="2"/>
  <c r="H51" i="2"/>
  <c r="I51" i="2"/>
  <c r="D52" i="2"/>
  <c r="F52" i="2"/>
  <c r="G52" i="2"/>
  <c r="E52" i="2"/>
  <c r="H52" i="2"/>
  <c r="I52" i="2"/>
  <c r="D53" i="2"/>
  <c r="F53" i="2"/>
  <c r="G53" i="2"/>
  <c r="E53" i="2"/>
  <c r="H53" i="2"/>
  <c r="I53" i="2"/>
  <c r="D54" i="2"/>
  <c r="F54" i="2"/>
  <c r="G54" i="2"/>
  <c r="E54" i="2"/>
  <c r="H54" i="2"/>
  <c r="I54" i="2"/>
  <c r="D55" i="2"/>
  <c r="F55" i="2"/>
  <c r="G55" i="2"/>
  <c r="E55" i="2"/>
  <c r="H55" i="2"/>
  <c r="I55" i="2"/>
  <c r="D56" i="2"/>
  <c r="F56" i="2"/>
  <c r="G56" i="2"/>
  <c r="E56" i="2"/>
  <c r="H56" i="2"/>
  <c r="I56" i="2"/>
  <c r="D57" i="2"/>
  <c r="F57" i="2"/>
  <c r="G57" i="2"/>
  <c r="E57" i="2"/>
  <c r="H57" i="2"/>
  <c r="I57" i="2"/>
  <c r="D58" i="2"/>
  <c r="F58" i="2"/>
  <c r="G58" i="2"/>
  <c r="E58" i="2"/>
  <c r="H58" i="2"/>
  <c r="I58" i="2"/>
  <c r="D59" i="2"/>
  <c r="F59" i="2"/>
  <c r="G59" i="2"/>
  <c r="E59" i="2"/>
  <c r="H59" i="2"/>
  <c r="I59" i="2"/>
  <c r="D60" i="2"/>
  <c r="F60" i="2"/>
  <c r="G60" i="2"/>
  <c r="E60" i="2"/>
  <c r="H60" i="2"/>
  <c r="I60" i="2"/>
  <c r="D61" i="2"/>
  <c r="F61" i="2"/>
  <c r="G61" i="2"/>
  <c r="E61" i="2"/>
  <c r="H61" i="2"/>
  <c r="I61" i="2"/>
  <c r="D62" i="2"/>
  <c r="F62" i="2"/>
  <c r="G62" i="2"/>
  <c r="E62" i="2"/>
  <c r="H62" i="2"/>
  <c r="I62" i="2"/>
  <c r="D63" i="2"/>
  <c r="F63" i="2"/>
  <c r="G63" i="2"/>
  <c r="E63" i="2"/>
  <c r="H63" i="2"/>
  <c r="I63" i="2"/>
  <c r="D64" i="2"/>
  <c r="F64" i="2"/>
  <c r="G64" i="2"/>
  <c r="E64" i="2"/>
  <c r="H64" i="2"/>
  <c r="I64" i="2"/>
  <c r="D65" i="2"/>
  <c r="F65" i="2"/>
  <c r="G65" i="2"/>
  <c r="E65" i="2"/>
  <c r="H65" i="2"/>
  <c r="I65" i="2"/>
  <c r="D66" i="2"/>
  <c r="F66" i="2"/>
  <c r="G66" i="2"/>
  <c r="E66" i="2"/>
  <c r="H66" i="2"/>
  <c r="I66" i="2"/>
  <c r="D67" i="2"/>
  <c r="F67" i="2"/>
  <c r="G67" i="2"/>
  <c r="E67" i="2"/>
  <c r="H67" i="2"/>
  <c r="I67" i="2"/>
  <c r="D68" i="2"/>
  <c r="F68" i="2"/>
  <c r="G68" i="2"/>
  <c r="E68" i="2"/>
  <c r="H68" i="2"/>
  <c r="I68" i="2"/>
  <c r="D69" i="2"/>
  <c r="F69" i="2"/>
  <c r="G69" i="2"/>
  <c r="E69" i="2"/>
  <c r="H69" i="2"/>
  <c r="I69" i="2"/>
  <c r="D70" i="2"/>
  <c r="F70" i="2"/>
  <c r="G70" i="2"/>
  <c r="E70" i="2"/>
  <c r="H70" i="2"/>
  <c r="I70" i="2"/>
  <c r="D71" i="2"/>
  <c r="F71" i="2"/>
  <c r="G71" i="2"/>
  <c r="E71" i="2"/>
  <c r="H71" i="2"/>
  <c r="I71" i="2"/>
  <c r="D72" i="2"/>
  <c r="F72" i="2"/>
  <c r="G72" i="2"/>
  <c r="E72" i="2"/>
  <c r="H72" i="2"/>
  <c r="I72" i="2"/>
  <c r="D73" i="2"/>
  <c r="F73" i="2"/>
  <c r="G73" i="2"/>
  <c r="E73" i="2"/>
  <c r="H73" i="2"/>
  <c r="I73" i="2"/>
  <c r="D74" i="2"/>
  <c r="F74" i="2"/>
  <c r="G74" i="2"/>
  <c r="E74" i="2"/>
  <c r="H74" i="2"/>
  <c r="I74" i="2"/>
  <c r="D75" i="2"/>
  <c r="F75" i="2"/>
  <c r="G75" i="2"/>
  <c r="E75" i="2"/>
  <c r="H75" i="2"/>
  <c r="I75" i="2"/>
  <c r="D76" i="2"/>
  <c r="F76" i="2"/>
  <c r="G76" i="2"/>
  <c r="E76" i="2"/>
  <c r="H76" i="2"/>
  <c r="I76" i="2"/>
  <c r="D77" i="2"/>
  <c r="F77" i="2"/>
  <c r="G77" i="2"/>
  <c r="E77" i="2"/>
  <c r="H77" i="2"/>
  <c r="I77" i="2"/>
  <c r="D78" i="2"/>
  <c r="F78" i="2"/>
  <c r="G78" i="2"/>
  <c r="E78" i="2"/>
  <c r="H78" i="2"/>
  <c r="I78" i="2"/>
  <c r="D79" i="2"/>
  <c r="F79" i="2"/>
  <c r="G79" i="2"/>
  <c r="E79" i="2"/>
  <c r="H79" i="2"/>
  <c r="I79" i="2"/>
  <c r="E25" i="2"/>
  <c r="F25" i="2"/>
  <c r="H25" i="2"/>
  <c r="D25" i="2"/>
  <c r="G25" i="2"/>
  <c r="I25" i="2"/>
  <c r="D90" i="1"/>
  <c r="E90" i="1"/>
  <c r="G90" i="1"/>
  <c r="H90" i="1"/>
  <c r="I90" i="1"/>
  <c r="K90" i="1"/>
  <c r="L90" i="1"/>
  <c r="M90" i="1"/>
  <c r="O90" i="1"/>
  <c r="P90" i="1"/>
  <c r="Q90" i="1"/>
  <c r="C90" i="1"/>
  <c r="C91" i="1"/>
  <c r="D92" i="1"/>
  <c r="G92" i="1"/>
  <c r="L92" i="1"/>
  <c r="Q92" i="1"/>
  <c r="H92" i="1"/>
  <c r="M92" i="1"/>
  <c r="C92" i="1"/>
  <c r="P92" i="1"/>
  <c r="Q12" i="2"/>
  <c r="K92" i="1"/>
  <c r="E92" i="1"/>
  <c r="F12" i="2"/>
  <c r="O92" i="1"/>
  <c r="I92" i="1"/>
  <c r="L12" i="2"/>
  <c r="Q13" i="2"/>
  <c r="Q15" i="2"/>
  <c r="Q17" i="2"/>
  <c r="Q19" i="2"/>
  <c r="Q8" i="2"/>
  <c r="Q5" i="2"/>
  <c r="Q9" i="2"/>
  <c r="V12" i="2"/>
  <c r="V13" i="2"/>
  <c r="V14" i="2"/>
  <c r="V15" i="2"/>
  <c r="V16" i="2"/>
  <c r="V17" i="2"/>
  <c r="V18" i="2"/>
  <c r="V19" i="2"/>
  <c r="V24" i="2"/>
  <c r="V6" i="2"/>
  <c r="V8" i="2"/>
  <c r="V10" i="2"/>
  <c r="V5" i="2"/>
  <c r="V7" i="2"/>
  <c r="V9" i="2"/>
  <c r="F13" i="2"/>
  <c r="F15" i="2"/>
  <c r="F17" i="2"/>
  <c r="F19" i="2"/>
  <c r="F8" i="2"/>
  <c r="F5" i="2"/>
  <c r="F9" i="2"/>
  <c r="P12" i="2"/>
  <c r="P13" i="2"/>
  <c r="P14" i="2"/>
  <c r="P15" i="2"/>
  <c r="P16" i="2"/>
  <c r="P17" i="2"/>
  <c r="P18" i="2"/>
  <c r="P19" i="2"/>
  <c r="P24" i="2"/>
  <c r="P5" i="2"/>
  <c r="P7" i="2"/>
  <c r="P9" i="2"/>
  <c r="P6" i="2"/>
  <c r="P8" i="2"/>
  <c r="P10" i="2"/>
  <c r="L13" i="2"/>
  <c r="L15" i="2"/>
  <c r="L17" i="2"/>
  <c r="L19" i="2"/>
  <c r="L5" i="2"/>
  <c r="L9" i="2"/>
  <c r="L6" i="2"/>
  <c r="L10" i="2"/>
  <c r="E12" i="2"/>
  <c r="E13" i="2"/>
  <c r="E14" i="2"/>
  <c r="E15" i="2"/>
  <c r="E16" i="2"/>
  <c r="E17" i="2"/>
  <c r="E18" i="2"/>
  <c r="E19" i="2"/>
  <c r="E24" i="2"/>
  <c r="E5" i="2"/>
  <c r="E7" i="2"/>
  <c r="E9" i="2"/>
  <c r="E6" i="2"/>
  <c r="E8" i="2"/>
  <c r="E10" i="2"/>
  <c r="D12" i="2"/>
  <c r="D13" i="2"/>
  <c r="D14" i="2"/>
  <c r="D15" i="2"/>
  <c r="D16" i="2"/>
  <c r="D17" i="2"/>
  <c r="D18" i="2"/>
  <c r="D19" i="2"/>
  <c r="D24" i="2"/>
  <c r="D6" i="2"/>
  <c r="D8" i="2"/>
  <c r="D10" i="2"/>
  <c r="D7" i="2"/>
  <c r="D9" i="2"/>
  <c r="D5" i="2"/>
  <c r="X12" i="2"/>
  <c r="X13" i="2"/>
  <c r="X14" i="2"/>
  <c r="X15" i="2"/>
  <c r="X16" i="2"/>
  <c r="X17" i="2"/>
  <c r="X18" i="2"/>
  <c r="X19" i="2"/>
  <c r="X24" i="2"/>
  <c r="X6" i="2"/>
  <c r="X8" i="2"/>
  <c r="X10" i="2"/>
  <c r="X5" i="2"/>
  <c r="X7" i="2"/>
  <c r="X9" i="2"/>
  <c r="K12" i="2"/>
  <c r="K13" i="2"/>
  <c r="K14" i="2"/>
  <c r="K15" i="2"/>
  <c r="K16" i="2"/>
  <c r="K17" i="2"/>
  <c r="K18" i="2"/>
  <c r="K19" i="2"/>
  <c r="K6" i="2"/>
  <c r="K8" i="2"/>
  <c r="K10" i="2"/>
  <c r="K5" i="2"/>
  <c r="K7" i="2"/>
  <c r="K9" i="2"/>
  <c r="R12" i="2"/>
  <c r="R13" i="2"/>
  <c r="R14" i="2"/>
  <c r="R15" i="2"/>
  <c r="R16" i="2"/>
  <c r="R17" i="2"/>
  <c r="R18" i="2"/>
  <c r="R19" i="2"/>
  <c r="R24" i="2"/>
  <c r="R5" i="2"/>
  <c r="R7" i="2"/>
  <c r="R9" i="2"/>
  <c r="R6" i="2"/>
  <c r="R8" i="2"/>
  <c r="R10" i="2"/>
  <c r="W12" i="2"/>
  <c r="W13" i="2"/>
  <c r="W14" i="2"/>
  <c r="W15" i="2"/>
  <c r="W16" i="2"/>
  <c r="W17" i="2"/>
  <c r="W18" i="2"/>
  <c r="W19" i="2"/>
  <c r="W24" i="2"/>
  <c r="W5" i="2"/>
  <c r="W7" i="2"/>
  <c r="W9" i="2"/>
  <c r="W6" i="2"/>
  <c r="W8" i="2"/>
  <c r="W10" i="2"/>
  <c r="J12" i="2"/>
  <c r="J13" i="2"/>
  <c r="J14" i="2"/>
  <c r="J15" i="2"/>
  <c r="J16" i="2"/>
  <c r="J17" i="2"/>
  <c r="J18" i="2"/>
  <c r="J19" i="2"/>
  <c r="J5" i="2"/>
  <c r="J7" i="2"/>
  <c r="J9" i="2"/>
  <c r="J6" i="2"/>
  <c r="J8" i="2"/>
  <c r="J10" i="2"/>
  <c r="L8" i="2"/>
  <c r="L7" i="2"/>
  <c r="L18" i="2"/>
  <c r="L16" i="2"/>
  <c r="L14" i="2"/>
  <c r="F7" i="2"/>
  <c r="F10" i="2"/>
  <c r="F6" i="2"/>
  <c r="F24" i="2"/>
  <c r="F18" i="2"/>
  <c r="F16" i="2"/>
  <c r="F14" i="2"/>
  <c r="Q7" i="2"/>
  <c r="Q10" i="2"/>
  <c r="Q6" i="2"/>
  <c r="Q24" i="2"/>
  <c r="Q18" i="2"/>
  <c r="Q16" i="2"/>
  <c r="Q14" i="2"/>
  <c r="R21" i="2"/>
  <c r="K21" i="2"/>
  <c r="D21" i="2"/>
  <c r="E21" i="2"/>
  <c r="L21" i="2"/>
  <c r="P21" i="2"/>
  <c r="F21" i="2"/>
  <c r="V21" i="2"/>
  <c r="Q21" i="2"/>
  <c r="J21" i="2"/>
  <c r="W21" i="2"/>
  <c r="X21" i="2"/>
</calcChain>
</file>

<file path=xl/sharedStrings.xml><?xml version="1.0" encoding="utf-8"?>
<sst xmlns="http://schemas.openxmlformats.org/spreadsheetml/2006/main" count="443" uniqueCount="185">
  <si>
    <t>SampleID</t>
  </si>
  <si>
    <t>Owner</t>
  </si>
  <si>
    <t>RLH</t>
  </si>
  <si>
    <t>Date</t>
  </si>
  <si>
    <t>CartridgeID</t>
  </si>
  <si>
    <t>OYSTER</t>
  </si>
  <si>
    <t>GeneRLF</t>
  </si>
  <si>
    <t>OysterM2_C975_INT</t>
  </si>
  <si>
    <t>LaneID</t>
  </si>
  <si>
    <t>FovCount</t>
  </si>
  <si>
    <t>Registered</t>
  </si>
  <si>
    <t>FovScanned</t>
  </si>
  <si>
    <t>PctReg</t>
  </si>
  <si>
    <t>StagePos</t>
  </si>
  <si>
    <t>Scanner</t>
  </si>
  <si>
    <t>KB0006</t>
  </si>
  <si>
    <t>SpotDensity</t>
  </si>
  <si>
    <t>GRYBRG</t>
  </si>
  <si>
    <t>POS_A(128)</t>
  </si>
  <si>
    <t>YBRGRB</t>
  </si>
  <si>
    <t>POS_B(32)</t>
  </si>
  <si>
    <t>BYBGYB</t>
  </si>
  <si>
    <t>POS_C(8)</t>
  </si>
  <si>
    <t>RGBYGB</t>
  </si>
  <si>
    <t>POS_D(2)</t>
  </si>
  <si>
    <t>YGBGRY</t>
  </si>
  <si>
    <t>POS_E(0.5)</t>
  </si>
  <si>
    <t>GRYRGB</t>
  </si>
  <si>
    <t>POS_F(0.125)</t>
  </si>
  <si>
    <t>GBRYGY</t>
  </si>
  <si>
    <t>NEG_A(0)</t>
  </si>
  <si>
    <t>YRGBYR</t>
  </si>
  <si>
    <t>NEG_B(0)</t>
  </si>
  <si>
    <t>BRYRBR</t>
  </si>
  <si>
    <t>NEG_C(0)</t>
  </si>
  <si>
    <t>BYGBYG</t>
  </si>
  <si>
    <t>NEG_D(0)</t>
  </si>
  <si>
    <t>GBRBYG</t>
  </si>
  <si>
    <t>NEG_E(0)</t>
  </si>
  <si>
    <t>YBRYBR</t>
  </si>
  <si>
    <t>NEG_F(0)</t>
  </si>
  <si>
    <t>RYGYBY</t>
  </si>
  <si>
    <t>NEG_G(0)</t>
  </si>
  <si>
    <t>RYGRGR</t>
  </si>
  <si>
    <t>NEG_H(0)</t>
  </si>
  <si>
    <t>RBGBGB</t>
  </si>
  <si>
    <t>AJ512213_743</t>
  </si>
  <si>
    <t>BGBRBR</t>
  </si>
  <si>
    <t>AJ543432_200</t>
  </si>
  <si>
    <t>BGBRGB</t>
  </si>
  <si>
    <t>AJ543432_4598</t>
  </si>
  <si>
    <t>BRYRBY</t>
  </si>
  <si>
    <t>AJ543432_5207</t>
  </si>
  <si>
    <t>YGYRYG</t>
  </si>
  <si>
    <t>AJ565452_p_cg_6_55</t>
  </si>
  <si>
    <t>GYGBYR</t>
  </si>
  <si>
    <t>AJ565748_p_cg_6_56</t>
  </si>
  <si>
    <t>RBYGRY</t>
  </si>
  <si>
    <t>AJ971240_p_cg_6_616</t>
  </si>
  <si>
    <t>GBRYGB</t>
  </si>
  <si>
    <t>AM853797_p_cg_6_463</t>
  </si>
  <si>
    <t>YBRGYR</t>
  </si>
  <si>
    <t>AM855415_p_cg_6_704</t>
  </si>
  <si>
    <t>RYRBRB</t>
  </si>
  <si>
    <t>AM856127_p_cg_6_589</t>
  </si>
  <si>
    <t>RYBRYR</t>
  </si>
  <si>
    <t>AM857854_p_cg_6_74</t>
  </si>
  <si>
    <t>RYGRYB</t>
  </si>
  <si>
    <t>AM859411_p_cg_6_74</t>
  </si>
  <si>
    <t>GRYBYG</t>
  </si>
  <si>
    <t>AM862998_p_cg_6_207</t>
  </si>
  <si>
    <t>YBYRGY</t>
  </si>
  <si>
    <t>AM864646_p_cg_6_192</t>
  </si>
  <si>
    <t>RGBYRB</t>
  </si>
  <si>
    <t>AM866665_p_cg_6_214</t>
  </si>
  <si>
    <t>BGBYBY</t>
  </si>
  <si>
    <t>AM905317_5890</t>
  </si>
  <si>
    <t>BYRYGB</t>
  </si>
  <si>
    <t>AM905317_715</t>
  </si>
  <si>
    <t>BGYBYG</t>
  </si>
  <si>
    <t>AY713399_p_cg_6_400</t>
  </si>
  <si>
    <t>YGRBGR</t>
  </si>
  <si>
    <t>BQ426644_p_cg_6_674</t>
  </si>
  <si>
    <t>YRGBYB</t>
  </si>
  <si>
    <t>CU682098_p_cg_6_206</t>
  </si>
  <si>
    <t>BRYRYR</t>
  </si>
  <si>
    <t>CU984433_p_cg_6_533</t>
  </si>
  <si>
    <t>BYGYGR</t>
  </si>
  <si>
    <t>CU986348_p_cg_6_530</t>
  </si>
  <si>
    <t>YRGYRG</t>
  </si>
  <si>
    <t>CU986550_p_cg_6_18</t>
  </si>
  <si>
    <t>YBYBYB</t>
  </si>
  <si>
    <t>CU987656_p_cg_6_190</t>
  </si>
  <si>
    <t>RGRYGB</t>
  </si>
  <si>
    <t>CU987661_p_cg_6_619</t>
  </si>
  <si>
    <t>GRBYBY</t>
  </si>
  <si>
    <t>CU988599_p_cg_6_32</t>
  </si>
  <si>
    <t>RBYGBR</t>
  </si>
  <si>
    <t>CU989939_p_cg_6_133</t>
  </si>
  <si>
    <t>BYBYRB</t>
  </si>
  <si>
    <t>CU991755_p_cg_6_420</t>
  </si>
  <si>
    <t>YBGRBG</t>
  </si>
  <si>
    <t>CU993735_p_cg_6_189</t>
  </si>
  <si>
    <t>RYBRBY</t>
  </si>
  <si>
    <t>EE677744_p_cg_6_69</t>
  </si>
  <si>
    <t>RBRBYG</t>
  </si>
  <si>
    <t>ES789480_p_cg_6_411</t>
  </si>
  <si>
    <t>BGRGBR</t>
  </si>
  <si>
    <t>EU342886_1129</t>
  </si>
  <si>
    <t>BRGBRG</t>
  </si>
  <si>
    <t>EU342886_3306</t>
  </si>
  <si>
    <t>GBGYGR</t>
  </si>
  <si>
    <t>EW777519_206</t>
  </si>
  <si>
    <t>BYBYRY</t>
  </si>
  <si>
    <t>EW777722_272</t>
  </si>
  <si>
    <t>BYRYBR</t>
  </si>
  <si>
    <t>EW778340_662</t>
  </si>
  <si>
    <t>BRBRYB</t>
  </si>
  <si>
    <t>EW778934_p_cg_6_225</t>
  </si>
  <si>
    <t>BGRGBY</t>
  </si>
  <si>
    <t>EW779105_89</t>
  </si>
  <si>
    <t>BRBGRG</t>
  </si>
  <si>
    <t>EW779217_435</t>
  </si>
  <si>
    <t>GRBRGY</t>
  </si>
  <si>
    <t>EW779247_392</t>
  </si>
  <si>
    <t>GYBGBG</t>
  </si>
  <si>
    <t>EW779551_p_cg_6_124</t>
  </si>
  <si>
    <t>GBYBRB</t>
  </si>
  <si>
    <t>EW779551_p_cg_6_551</t>
  </si>
  <si>
    <t>GYRBYG</t>
  </si>
  <si>
    <t>FP000509_p_cg_6_270</t>
  </si>
  <si>
    <t>RGRYGR</t>
  </si>
  <si>
    <t>FP001424_p_cg_6_111</t>
  </si>
  <si>
    <t>YGBGRG</t>
  </si>
  <si>
    <t>FP008556_p_cg_6_5</t>
  </si>
  <si>
    <t>YGRBRY</t>
  </si>
  <si>
    <t>FP091107_p_cg_6_315</t>
  </si>
  <si>
    <t>GBRYGR</t>
  </si>
  <si>
    <t>GU207410_170500</t>
  </si>
  <si>
    <t>GBGYRB</t>
  </si>
  <si>
    <t>GU207411_26930</t>
  </si>
  <si>
    <t>GYBGRY</t>
  </si>
  <si>
    <t>GU207412_40763</t>
  </si>
  <si>
    <t>GYGBGB</t>
  </si>
  <si>
    <t>GU207412_41560</t>
  </si>
  <si>
    <t>GRYBGY</t>
  </si>
  <si>
    <t>GU207412_50441</t>
  </si>
  <si>
    <t>YBGRGY</t>
  </si>
  <si>
    <t>GU207415_8453</t>
  </si>
  <si>
    <t>YBYRGR</t>
  </si>
  <si>
    <t>GU207430_132704</t>
  </si>
  <si>
    <t>YGYRYR</t>
  </si>
  <si>
    <t>GU207456_52397</t>
  </si>
  <si>
    <t>YBRGBG</t>
  </si>
  <si>
    <t>GU207459_125</t>
  </si>
  <si>
    <t>YRYGBR</t>
  </si>
  <si>
    <t>GU324325_133982</t>
  </si>
  <si>
    <t>Digest</t>
  </si>
  <si>
    <t>ALUI only</t>
  </si>
  <si>
    <t>ALUI + HPAII</t>
  </si>
  <si>
    <t>ALUI + MSPI</t>
  </si>
  <si>
    <t>OA</t>
  </si>
  <si>
    <t>EE2</t>
  </si>
  <si>
    <t>Sperm</t>
  </si>
  <si>
    <t>Larvae</t>
  </si>
  <si>
    <t>SUM POSITIVE CONTROLS</t>
  </si>
  <si>
    <t>AVERAGE</t>
  </si>
  <si>
    <t>Normilization Factor:</t>
  </si>
  <si>
    <t>Background (Average + 2STD)*</t>
  </si>
  <si>
    <r>
      <rPr>
        <b/>
        <i/>
        <sz val="11"/>
        <rFont val="Calibri"/>
        <family val="2"/>
        <scheme val="minor"/>
      </rPr>
      <t>*</t>
    </r>
    <r>
      <rPr>
        <i/>
        <sz val="11"/>
        <color rgb="FFC00000"/>
        <rFont val="Calibri"/>
        <family val="2"/>
        <scheme val="minor"/>
      </rPr>
      <t>Any counts below this value are considered background and are dimmed to grey font</t>
    </r>
  </si>
  <si>
    <t>Subtracted MSP</t>
  </si>
  <si>
    <t>% methylated</t>
  </si>
  <si>
    <t xml:space="preserve"> = prev methylated</t>
  </si>
  <si>
    <t xml:space="preserve"> = prev methylated in 2 of 4 reps, not super comfy w/ these</t>
  </si>
  <si>
    <t xml:space="preserve"> = meth in larvae &amp; maybe sperm</t>
  </si>
  <si>
    <t xml:space="preserve"> =maybe meth in sperm</t>
  </si>
  <si>
    <t xml:space="preserve">A </t>
  </si>
  <si>
    <t>C</t>
  </si>
  <si>
    <t>F</t>
  </si>
  <si>
    <t>H</t>
  </si>
  <si>
    <t>Subtracted MSPI</t>
  </si>
  <si>
    <t>% Methylated</t>
  </si>
  <si>
    <t>hexokinase (introns)</t>
  </si>
  <si>
    <t>phosducin</t>
  </si>
  <si>
    <t>BAC (bp 8480 - 8579)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</si>
</sst>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71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249977111117893"/>
      <name val="Calibri"/>
      <scheme val="minor"/>
    </font>
    <font>
      <b/>
      <sz val="22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79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/>
    <xf numFmtId="0" fontId="0" fillId="0" borderId="10" xfId="0" applyBorder="1"/>
    <xf numFmtId="0" fontId="16" fillId="0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16" fillId="0" borderId="0" xfId="0" applyFont="1" applyFill="1" applyBorder="1"/>
    <xf numFmtId="0" fontId="19" fillId="0" borderId="0" xfId="0" applyFont="1" applyFill="1" applyBorder="1"/>
    <xf numFmtId="0" fontId="19" fillId="0" borderId="0" xfId="0" applyFont="1"/>
    <xf numFmtId="164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0" fillId="0" borderId="0" xfId="0" applyFont="1"/>
    <xf numFmtId="1" fontId="16" fillId="0" borderId="0" xfId="0" applyNumberFormat="1" applyFont="1" applyAlignment="1">
      <alignment horizontal="center"/>
    </xf>
    <xf numFmtId="0" fontId="21" fillId="0" borderId="0" xfId="0" applyFont="1"/>
    <xf numFmtId="1" fontId="23" fillId="0" borderId="0" xfId="0" applyNumberFormat="1" applyFont="1" applyAlignment="1">
      <alignment horizontal="center"/>
    </xf>
    <xf numFmtId="0" fontId="16" fillId="0" borderId="10" xfId="0" applyFont="1" applyFill="1" applyBorder="1" applyAlignment="1">
      <alignment horizontal="center" wrapText="1"/>
    </xf>
    <xf numFmtId="9" fontId="0" fillId="0" borderId="0" xfId="42" applyFont="1" applyAlignment="1">
      <alignment horizontal="center"/>
    </xf>
    <xf numFmtId="0" fontId="0" fillId="40" borderId="0" xfId="0" applyFill="1"/>
    <xf numFmtId="1" fontId="0" fillId="40" borderId="0" xfId="0" applyNumberFormat="1" applyFill="1" applyAlignment="1">
      <alignment horizontal="center"/>
    </xf>
    <xf numFmtId="9" fontId="0" fillId="40" borderId="0" xfId="42" applyFont="1" applyFill="1" applyAlignment="1">
      <alignment horizontal="center"/>
    </xf>
    <xf numFmtId="1" fontId="0" fillId="41" borderId="0" xfId="0" applyNumberFormat="1" applyFill="1" applyAlignment="1">
      <alignment horizontal="center"/>
    </xf>
    <xf numFmtId="9" fontId="0" fillId="41" borderId="0" xfId="42" applyFont="1" applyFill="1" applyAlignment="1">
      <alignment horizontal="center"/>
    </xf>
    <xf numFmtId="0" fontId="16" fillId="0" borderId="0" xfId="0" applyFont="1" applyAlignment="1">
      <alignment horizontal="center"/>
    </xf>
    <xf numFmtId="0" fontId="27" fillId="39" borderId="0" xfId="0" applyFont="1" applyFill="1"/>
    <xf numFmtId="1" fontId="27" fillId="39" borderId="0" xfId="0" applyNumberFormat="1" applyFont="1" applyFill="1" applyAlignment="1">
      <alignment horizontal="center"/>
    </xf>
    <xf numFmtId="9" fontId="27" fillId="39" borderId="0" xfId="42" applyFont="1" applyFill="1" applyAlignment="1">
      <alignment horizontal="center"/>
    </xf>
    <xf numFmtId="0" fontId="27" fillId="39" borderId="0" xfId="0" applyFont="1" applyFill="1" applyAlignment="1">
      <alignment horizontal="center"/>
    </xf>
    <xf numFmtId="0" fontId="0" fillId="42" borderId="0" xfId="0" applyFill="1"/>
    <xf numFmtId="1" fontId="0" fillId="42" borderId="0" xfId="0" applyNumberFormat="1" applyFill="1" applyAlignment="1">
      <alignment horizontal="center"/>
    </xf>
    <xf numFmtId="9" fontId="0" fillId="42" borderId="0" xfId="42" applyFont="1" applyFill="1" applyAlignment="1">
      <alignment horizontal="center"/>
    </xf>
    <xf numFmtId="0" fontId="0" fillId="43" borderId="0" xfId="0" applyFill="1"/>
    <xf numFmtId="1" fontId="0" fillId="43" borderId="0" xfId="0" applyNumberFormat="1" applyFill="1" applyAlignment="1">
      <alignment horizontal="center"/>
    </xf>
    <xf numFmtId="9" fontId="0" fillId="43" borderId="0" xfId="42" applyFont="1" applyFill="1" applyAlignment="1">
      <alignment horizontal="center"/>
    </xf>
    <xf numFmtId="1" fontId="0" fillId="44" borderId="0" xfId="0" applyNumberFormat="1" applyFill="1" applyAlignment="1">
      <alignment horizontal="center"/>
    </xf>
    <xf numFmtId="9" fontId="0" fillId="44" borderId="0" xfId="42" applyFont="1" applyFill="1" applyAlignment="1">
      <alignment horizontal="center"/>
    </xf>
    <xf numFmtId="0" fontId="0" fillId="44" borderId="0" xfId="0" applyFill="1"/>
    <xf numFmtId="0" fontId="18" fillId="33" borderId="0" xfId="0" applyFont="1" applyFill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0" fontId="18" fillId="37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9" fontId="16" fillId="43" borderId="0" xfId="42" applyFont="1" applyFill="1" applyAlignment="1">
      <alignment horizontal="center"/>
    </xf>
    <xf numFmtId="0" fontId="16" fillId="47" borderId="0" xfId="0" applyFont="1" applyFill="1" applyBorder="1" applyAlignment="1">
      <alignment horizontal="center"/>
    </xf>
    <xf numFmtId="0" fontId="16" fillId="48" borderId="0" xfId="0" applyFont="1" applyFill="1" applyBorder="1" applyAlignment="1">
      <alignment horizontal="center"/>
    </xf>
    <xf numFmtId="0" fontId="16" fillId="49" borderId="0" xfId="0" applyFont="1" applyFill="1" applyBorder="1" applyAlignment="1">
      <alignment horizontal="center"/>
    </xf>
    <xf numFmtId="0" fontId="0" fillId="0" borderId="0" xfId="0" applyBorder="1"/>
    <xf numFmtId="1" fontId="0" fillId="0" borderId="1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71" fontId="16" fillId="50" borderId="12" xfId="0" applyNumberFormat="1" applyFont="1" applyFill="1" applyBorder="1" applyAlignment="1">
      <alignment horizontal="center"/>
    </xf>
    <xf numFmtId="171" fontId="0" fillId="0" borderId="12" xfId="0" applyNumberFormat="1" applyBorder="1" applyAlignment="1">
      <alignment horizontal="center"/>
    </xf>
    <xf numFmtId="0" fontId="28" fillId="33" borderId="13" xfId="0" applyFont="1" applyFill="1" applyBorder="1" applyAlignment="1">
      <alignment horizontal="center"/>
    </xf>
    <xf numFmtId="0" fontId="28" fillId="33" borderId="14" xfId="0" applyFont="1" applyFill="1" applyBorder="1" applyAlignment="1">
      <alignment horizontal="center"/>
    </xf>
    <xf numFmtId="0" fontId="18" fillId="51" borderId="14" xfId="0" applyFont="1" applyFill="1" applyBorder="1" applyAlignment="1">
      <alignment horizontal="center"/>
    </xf>
    <xf numFmtId="0" fontId="28" fillId="45" borderId="13" xfId="0" applyFont="1" applyFill="1" applyBorder="1" applyAlignment="1">
      <alignment horizontal="center"/>
    </xf>
    <xf numFmtId="0" fontId="28" fillId="45" borderId="14" xfId="0" applyFont="1" applyFill="1" applyBorder="1" applyAlignment="1">
      <alignment horizontal="center"/>
    </xf>
    <xf numFmtId="0" fontId="28" fillId="37" borderId="13" xfId="0" applyFont="1" applyFill="1" applyBorder="1" applyAlignment="1">
      <alignment horizontal="center"/>
    </xf>
    <xf numFmtId="0" fontId="28" fillId="37" borderId="14" xfId="0" applyFont="1" applyFill="1" applyBorder="1" applyAlignment="1">
      <alignment horizontal="center"/>
    </xf>
    <xf numFmtId="0" fontId="28" fillId="46" borderId="13" xfId="0" applyFont="1" applyFill="1" applyBorder="1" applyAlignment="1">
      <alignment horizontal="center"/>
    </xf>
    <xf numFmtId="0" fontId="28" fillId="46" borderId="14" xfId="0" applyFont="1" applyFill="1" applyBorder="1" applyAlignment="1">
      <alignment horizontal="center"/>
    </xf>
    <xf numFmtId="0" fontId="28" fillId="33" borderId="11" xfId="0" applyFont="1" applyFill="1" applyBorder="1" applyAlignment="1">
      <alignment horizontal="center"/>
    </xf>
    <xf numFmtId="0" fontId="28" fillId="33" borderId="0" xfId="0" applyFont="1" applyFill="1" applyBorder="1" applyAlignment="1">
      <alignment horizontal="center"/>
    </xf>
    <xf numFmtId="0" fontId="18" fillId="51" borderId="0" xfId="0" applyFont="1" applyFill="1" applyBorder="1" applyAlignment="1">
      <alignment horizontal="center"/>
    </xf>
    <xf numFmtId="0" fontId="28" fillId="45" borderId="11" xfId="0" applyFont="1" applyFill="1" applyBorder="1" applyAlignment="1">
      <alignment horizontal="center"/>
    </xf>
    <xf numFmtId="0" fontId="28" fillId="45" borderId="0" xfId="0" applyFont="1" applyFill="1" applyBorder="1" applyAlignment="1">
      <alignment horizontal="center"/>
    </xf>
    <xf numFmtId="0" fontId="28" fillId="37" borderId="11" xfId="0" applyFont="1" applyFill="1" applyBorder="1" applyAlignment="1">
      <alignment horizontal="center"/>
    </xf>
    <xf numFmtId="0" fontId="28" fillId="37" borderId="0" xfId="0" applyFont="1" applyFill="1" applyBorder="1" applyAlignment="1">
      <alignment horizontal="center"/>
    </xf>
    <xf numFmtId="0" fontId="28" fillId="46" borderId="11" xfId="0" applyFont="1" applyFill="1" applyBorder="1" applyAlignment="1">
      <alignment horizontal="center"/>
    </xf>
    <xf numFmtId="0" fontId="28" fillId="46" borderId="0" xfId="0" applyFont="1" applyFill="1" applyBorder="1" applyAlignment="1">
      <alignment horizontal="center"/>
    </xf>
    <xf numFmtId="0" fontId="16" fillId="47" borderId="11" xfId="0" applyFont="1" applyFill="1" applyBorder="1" applyAlignment="1">
      <alignment horizontal="center"/>
    </xf>
    <xf numFmtId="171" fontId="16" fillId="50" borderId="15" xfId="0" applyNumberFormat="1" applyFont="1" applyFill="1" applyBorder="1" applyAlignment="1">
      <alignment horizontal="center" vertical="center" wrapText="1"/>
    </xf>
    <xf numFmtId="171" fontId="16" fillId="50" borderId="12" xfId="0" applyNumberFormat="1" applyFont="1" applyFill="1" applyBorder="1" applyAlignment="1">
      <alignment horizontal="center" vertical="center" wrapText="1"/>
    </xf>
    <xf numFmtId="9" fontId="16" fillId="44" borderId="0" xfId="42" applyFont="1" applyFill="1" applyAlignment="1">
      <alignment horizontal="center"/>
    </xf>
    <xf numFmtId="9" fontId="16" fillId="40" borderId="0" xfId="42" applyFont="1" applyFill="1" applyAlignment="1">
      <alignment horizontal="center"/>
    </xf>
  </cellXfs>
  <cellStyles count="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2"/>
  <sheetViews>
    <sheetView workbookViewId="0">
      <pane ySplit="3" topLeftCell="A4" activePane="bottomLeft" state="frozen"/>
      <selection pane="bottomLeft"/>
    </sheetView>
  </sheetViews>
  <sheetFormatPr baseColWidth="10" defaultColWidth="8.83203125" defaultRowHeight="14" x14ac:dyDescent="0"/>
  <cols>
    <col min="2" max="2" width="24.1640625" customWidth="1"/>
    <col min="3" max="5" width="11.6640625" customWidth="1"/>
    <col min="6" max="6" width="7" customWidth="1"/>
    <col min="7" max="9" width="11.6640625" customWidth="1"/>
    <col min="10" max="10" width="7.33203125" customWidth="1"/>
    <col min="11" max="13" width="11.6640625" customWidth="1"/>
    <col min="14" max="14" width="7.5" customWidth="1"/>
    <col min="15" max="17" width="11.6640625" customWidth="1"/>
  </cols>
  <sheetData>
    <row r="2" spans="1:17" s="2" customFormat="1" ht="18">
      <c r="A2" s="2" t="s">
        <v>0</v>
      </c>
      <c r="C2" s="42" t="s">
        <v>161</v>
      </c>
      <c r="D2" s="42"/>
      <c r="E2" s="42"/>
      <c r="G2" s="43" t="s">
        <v>162</v>
      </c>
      <c r="H2" s="43"/>
      <c r="I2" s="43"/>
      <c r="K2" s="44" t="s">
        <v>163</v>
      </c>
      <c r="L2" s="44"/>
      <c r="M2" s="44"/>
      <c r="O2" s="45" t="s">
        <v>164</v>
      </c>
      <c r="P2" s="45"/>
      <c r="Q2" s="45"/>
    </row>
    <row r="3" spans="1:17" s="4" customFormat="1" ht="15" thickBot="1">
      <c r="A3" s="3" t="s">
        <v>157</v>
      </c>
      <c r="C3" s="8" t="s">
        <v>158</v>
      </c>
      <c r="D3" s="6" t="s">
        <v>159</v>
      </c>
      <c r="E3" s="7" t="s">
        <v>160</v>
      </c>
      <c r="F3" s="5"/>
      <c r="G3" s="8" t="s">
        <v>158</v>
      </c>
      <c r="H3" s="6" t="s">
        <v>159</v>
      </c>
      <c r="I3" s="7" t="s">
        <v>160</v>
      </c>
      <c r="J3" s="5"/>
      <c r="K3" s="8" t="s">
        <v>158</v>
      </c>
      <c r="L3" s="6" t="s">
        <v>159</v>
      </c>
      <c r="M3" s="7" t="s">
        <v>160</v>
      </c>
      <c r="N3" s="5"/>
      <c r="O3" s="8" t="s">
        <v>158</v>
      </c>
      <c r="P3" s="6" t="s">
        <v>159</v>
      </c>
      <c r="Q3" s="7" t="s">
        <v>160</v>
      </c>
    </row>
    <row r="4" spans="1:17" s="9" customFormat="1">
      <c r="A4" s="10" t="s">
        <v>1</v>
      </c>
      <c r="C4" s="9" t="s">
        <v>2</v>
      </c>
      <c r="D4" s="9" t="s">
        <v>2</v>
      </c>
      <c r="E4" s="9" t="s">
        <v>2</v>
      </c>
      <c r="G4" s="9" t="s">
        <v>2</v>
      </c>
      <c r="H4" s="9" t="s">
        <v>2</v>
      </c>
      <c r="I4" s="9" t="s">
        <v>2</v>
      </c>
      <c r="K4" s="9" t="s">
        <v>2</v>
      </c>
      <c r="L4" s="9" t="s">
        <v>2</v>
      </c>
      <c r="M4" s="9" t="s">
        <v>2</v>
      </c>
      <c r="O4" s="9" t="s">
        <v>2</v>
      </c>
      <c r="P4" s="9" t="s">
        <v>2</v>
      </c>
      <c r="Q4" s="9" t="s">
        <v>2</v>
      </c>
    </row>
    <row r="5" spans="1:17">
      <c r="A5" t="s">
        <v>3</v>
      </c>
      <c r="C5" s="9">
        <v>20111111</v>
      </c>
      <c r="D5" s="9">
        <v>20111111</v>
      </c>
      <c r="E5" s="9">
        <v>20111111</v>
      </c>
      <c r="F5" s="9"/>
      <c r="G5" s="9">
        <v>20111111</v>
      </c>
      <c r="H5" s="9">
        <v>20111111</v>
      </c>
      <c r="I5" s="9">
        <v>20111111</v>
      </c>
      <c r="J5" s="9"/>
      <c r="K5" s="9">
        <v>20111111</v>
      </c>
      <c r="L5" s="9">
        <v>20111111</v>
      </c>
      <c r="M5" s="9">
        <v>20111111</v>
      </c>
      <c r="N5" s="9"/>
      <c r="O5" s="9">
        <v>20111111</v>
      </c>
      <c r="P5" s="9">
        <v>20111111</v>
      </c>
      <c r="Q5" s="9">
        <v>20111111</v>
      </c>
    </row>
    <row r="6" spans="1:17">
      <c r="A6" t="s">
        <v>4</v>
      </c>
      <c r="C6" s="9" t="s">
        <v>5</v>
      </c>
      <c r="D6" s="9" t="s">
        <v>5</v>
      </c>
      <c r="E6" s="9" t="s">
        <v>5</v>
      </c>
      <c r="F6" s="9"/>
      <c r="G6" s="9" t="s">
        <v>5</v>
      </c>
      <c r="H6" s="9" t="s">
        <v>5</v>
      </c>
      <c r="I6" s="9" t="s">
        <v>5</v>
      </c>
      <c r="J6" s="9"/>
      <c r="K6" s="9" t="s">
        <v>5</v>
      </c>
      <c r="L6" s="9" t="s">
        <v>5</v>
      </c>
      <c r="M6" s="9" t="s">
        <v>5</v>
      </c>
      <c r="N6" s="9"/>
      <c r="O6" s="9" t="s">
        <v>5</v>
      </c>
      <c r="P6" s="9" t="s">
        <v>5</v>
      </c>
      <c r="Q6" s="9" t="s">
        <v>5</v>
      </c>
    </row>
    <row r="7" spans="1:17" s="10" customFormat="1">
      <c r="A7" s="10" t="s">
        <v>6</v>
      </c>
      <c r="C7" s="10" t="s">
        <v>7</v>
      </c>
      <c r="D7" s="10" t="s">
        <v>7</v>
      </c>
      <c r="E7" s="10" t="s">
        <v>7</v>
      </c>
      <c r="G7" s="10" t="s">
        <v>7</v>
      </c>
      <c r="H7" s="10" t="s">
        <v>7</v>
      </c>
      <c r="I7" s="10" t="s">
        <v>7</v>
      </c>
      <c r="K7" s="10" t="s">
        <v>7</v>
      </c>
      <c r="L7" s="10" t="s">
        <v>7</v>
      </c>
      <c r="M7" s="10" t="s">
        <v>7</v>
      </c>
      <c r="O7" s="10" t="s">
        <v>7</v>
      </c>
      <c r="P7" s="10" t="s">
        <v>7</v>
      </c>
      <c r="Q7" s="10" t="s">
        <v>7</v>
      </c>
    </row>
    <row r="8" spans="1:17">
      <c r="A8" t="s">
        <v>8</v>
      </c>
      <c r="C8" s="9">
        <v>1</v>
      </c>
      <c r="D8" s="9">
        <v>5</v>
      </c>
      <c r="E8" s="9">
        <v>9</v>
      </c>
      <c r="F8" s="9"/>
      <c r="G8" s="9">
        <v>2</v>
      </c>
      <c r="H8" s="9">
        <v>6</v>
      </c>
      <c r="I8" s="9">
        <v>10</v>
      </c>
      <c r="J8" s="9"/>
      <c r="K8" s="9">
        <v>3</v>
      </c>
      <c r="L8" s="9">
        <v>7</v>
      </c>
      <c r="M8" s="9">
        <v>11</v>
      </c>
      <c r="N8" s="9"/>
      <c r="O8" s="9">
        <v>4</v>
      </c>
      <c r="P8" s="9">
        <v>8</v>
      </c>
      <c r="Q8" s="9">
        <v>12</v>
      </c>
    </row>
    <row r="9" spans="1:17">
      <c r="A9" t="s">
        <v>9</v>
      </c>
      <c r="C9" s="9">
        <v>280</v>
      </c>
      <c r="D9" s="9">
        <v>280</v>
      </c>
      <c r="E9" s="9">
        <v>280</v>
      </c>
      <c r="F9" s="9"/>
      <c r="G9" s="9">
        <v>280</v>
      </c>
      <c r="H9" s="9">
        <v>280</v>
      </c>
      <c r="I9" s="9">
        <v>280</v>
      </c>
      <c r="J9" s="9"/>
      <c r="K9" s="9">
        <v>280</v>
      </c>
      <c r="L9" s="9">
        <v>280</v>
      </c>
      <c r="M9" s="9">
        <v>280</v>
      </c>
      <c r="N9" s="9"/>
      <c r="O9" s="9">
        <v>280</v>
      </c>
      <c r="P9" s="9">
        <v>280</v>
      </c>
      <c r="Q9" s="9">
        <v>280</v>
      </c>
    </row>
    <row r="10" spans="1:17">
      <c r="A10" t="s">
        <v>10</v>
      </c>
      <c r="C10" s="9">
        <v>280</v>
      </c>
      <c r="D10" s="9">
        <v>280</v>
      </c>
      <c r="E10" s="9">
        <v>280</v>
      </c>
      <c r="F10" s="9"/>
      <c r="G10" s="9">
        <v>280</v>
      </c>
      <c r="H10" s="9">
        <v>279</v>
      </c>
      <c r="I10" s="9">
        <v>280</v>
      </c>
      <c r="J10" s="9"/>
      <c r="K10" s="9">
        <v>280</v>
      </c>
      <c r="L10" s="9">
        <v>280</v>
      </c>
      <c r="M10" s="9">
        <v>280</v>
      </c>
      <c r="N10" s="9"/>
      <c r="O10" s="9">
        <v>278</v>
      </c>
      <c r="P10" s="9">
        <v>280</v>
      </c>
      <c r="Q10" s="9">
        <v>280</v>
      </c>
    </row>
    <row r="11" spans="1:17">
      <c r="A11" t="s">
        <v>11</v>
      </c>
      <c r="C11" s="9">
        <v>280</v>
      </c>
      <c r="D11" s="9">
        <v>280</v>
      </c>
      <c r="E11" s="9">
        <v>280</v>
      </c>
      <c r="F11" s="9"/>
      <c r="G11" s="9">
        <v>280</v>
      </c>
      <c r="H11" s="9">
        <v>280</v>
      </c>
      <c r="I11" s="9">
        <v>280</v>
      </c>
      <c r="J11" s="9"/>
      <c r="K11" s="9">
        <v>280</v>
      </c>
      <c r="L11" s="9">
        <v>280</v>
      </c>
      <c r="M11" s="9">
        <v>280</v>
      </c>
      <c r="N11" s="9"/>
      <c r="O11" s="9">
        <v>280</v>
      </c>
      <c r="P11" s="9">
        <v>280</v>
      </c>
      <c r="Q11" s="9">
        <v>280</v>
      </c>
    </row>
    <row r="12" spans="1:17">
      <c r="A12" t="s">
        <v>12</v>
      </c>
      <c r="C12" s="9">
        <v>1</v>
      </c>
      <c r="D12" s="9">
        <v>1</v>
      </c>
      <c r="E12" s="9">
        <v>1</v>
      </c>
      <c r="F12" s="9"/>
      <c r="G12" s="9">
        <v>1</v>
      </c>
      <c r="H12" s="9">
        <v>0.996</v>
      </c>
      <c r="I12" s="9">
        <v>1</v>
      </c>
      <c r="J12" s="9"/>
      <c r="K12" s="9">
        <v>1</v>
      </c>
      <c r="L12" s="9">
        <v>1</v>
      </c>
      <c r="M12" s="9">
        <v>1</v>
      </c>
      <c r="N12" s="9"/>
      <c r="O12" s="9">
        <v>0.99299999999999999</v>
      </c>
      <c r="P12" s="9">
        <v>1</v>
      </c>
      <c r="Q12" s="9">
        <v>1</v>
      </c>
    </row>
    <row r="13" spans="1:17">
      <c r="A13" t="s">
        <v>13</v>
      </c>
      <c r="C13" s="9">
        <v>1</v>
      </c>
      <c r="D13" s="9">
        <v>1</v>
      </c>
      <c r="E13" s="9">
        <v>1</v>
      </c>
      <c r="F13" s="9"/>
      <c r="G13" s="9">
        <v>1</v>
      </c>
      <c r="H13" s="9">
        <v>1</v>
      </c>
      <c r="I13" s="9">
        <v>1</v>
      </c>
      <c r="J13" s="9"/>
      <c r="K13" s="9">
        <v>1</v>
      </c>
      <c r="L13" s="9">
        <v>1</v>
      </c>
      <c r="M13" s="9">
        <v>1</v>
      </c>
      <c r="N13" s="9"/>
      <c r="O13" s="9">
        <v>1</v>
      </c>
      <c r="P13" s="9">
        <v>1</v>
      </c>
      <c r="Q13" s="9">
        <v>1</v>
      </c>
    </row>
    <row r="14" spans="1:17">
      <c r="A14" t="s">
        <v>14</v>
      </c>
      <c r="C14" s="9" t="s">
        <v>15</v>
      </c>
      <c r="D14" s="9" t="s">
        <v>15</v>
      </c>
      <c r="E14" s="9" t="s">
        <v>15</v>
      </c>
      <c r="F14" s="9"/>
      <c r="G14" s="9" t="s">
        <v>15</v>
      </c>
      <c r="H14" s="9" t="s">
        <v>15</v>
      </c>
      <c r="I14" s="9" t="s">
        <v>15</v>
      </c>
      <c r="J14" s="9"/>
      <c r="K14" s="9" t="s">
        <v>15</v>
      </c>
      <c r="L14" s="9" t="s">
        <v>15</v>
      </c>
      <c r="M14" s="9" t="s">
        <v>15</v>
      </c>
      <c r="N14" s="9"/>
      <c r="O14" s="9" t="s">
        <v>15</v>
      </c>
      <c r="P14" s="9" t="s">
        <v>15</v>
      </c>
      <c r="Q14" s="9" t="s">
        <v>15</v>
      </c>
    </row>
    <row r="15" spans="1:17">
      <c r="A15" t="s">
        <v>16</v>
      </c>
      <c r="C15" s="9">
        <v>0.14000000000000001</v>
      </c>
      <c r="D15" s="9">
        <v>0.1</v>
      </c>
      <c r="E15" s="9">
        <v>0.1</v>
      </c>
      <c r="F15" s="9"/>
      <c r="G15" s="9">
        <v>0.18</v>
      </c>
      <c r="H15" s="9">
        <v>0.1</v>
      </c>
      <c r="I15" s="9">
        <v>0.09</v>
      </c>
      <c r="J15" s="9"/>
      <c r="K15" s="9">
        <v>0.1</v>
      </c>
      <c r="L15" s="9">
        <v>0.1</v>
      </c>
      <c r="M15" s="9">
        <v>0.1</v>
      </c>
      <c r="N15" s="9"/>
      <c r="O15" s="9">
        <v>0.23</v>
      </c>
      <c r="P15" s="9">
        <v>0.17</v>
      </c>
      <c r="Q15" s="9">
        <v>0.14000000000000001</v>
      </c>
    </row>
    <row r="17" spans="1:17">
      <c r="A17" t="s">
        <v>17</v>
      </c>
      <c r="B17" t="s">
        <v>18</v>
      </c>
      <c r="C17" s="9">
        <v>19687</v>
      </c>
      <c r="D17" s="9">
        <v>25604</v>
      </c>
      <c r="E17" s="9">
        <v>27935</v>
      </c>
      <c r="F17" s="9"/>
      <c r="G17" s="9">
        <v>25569</v>
      </c>
      <c r="H17" s="9">
        <v>23498</v>
      </c>
      <c r="I17" s="9">
        <v>26276</v>
      </c>
      <c r="J17" s="9"/>
      <c r="K17" s="9">
        <v>27460</v>
      </c>
      <c r="L17" s="9">
        <v>29146</v>
      </c>
      <c r="M17" s="9">
        <v>30418</v>
      </c>
      <c r="N17" s="9"/>
      <c r="O17" s="9">
        <v>24671</v>
      </c>
      <c r="P17" s="9">
        <v>25260</v>
      </c>
      <c r="Q17" s="9">
        <v>24318</v>
      </c>
    </row>
    <row r="18" spans="1:17">
      <c r="A18" t="s">
        <v>19</v>
      </c>
      <c r="B18" t="s">
        <v>20</v>
      </c>
      <c r="C18" s="9">
        <v>7808</v>
      </c>
      <c r="D18" s="9">
        <v>10026</v>
      </c>
      <c r="E18" s="9">
        <v>11131</v>
      </c>
      <c r="F18" s="9"/>
      <c r="G18" s="9">
        <v>10132</v>
      </c>
      <c r="H18" s="9">
        <v>9259</v>
      </c>
      <c r="I18" s="9">
        <v>10520</v>
      </c>
      <c r="J18" s="9"/>
      <c r="K18" s="9">
        <v>10790</v>
      </c>
      <c r="L18" s="9">
        <v>11408</v>
      </c>
      <c r="M18" s="9">
        <v>12130</v>
      </c>
      <c r="N18" s="9"/>
      <c r="O18" s="9">
        <v>9485</v>
      </c>
      <c r="P18" s="9">
        <v>9711</v>
      </c>
      <c r="Q18" s="9">
        <v>9432</v>
      </c>
    </row>
    <row r="19" spans="1:17">
      <c r="A19" t="s">
        <v>21</v>
      </c>
      <c r="B19" t="s">
        <v>22</v>
      </c>
      <c r="C19" s="9">
        <v>2323</v>
      </c>
      <c r="D19" s="9">
        <v>2926</v>
      </c>
      <c r="E19" s="9">
        <v>3212</v>
      </c>
      <c r="F19" s="9"/>
      <c r="G19" s="9">
        <v>3009</v>
      </c>
      <c r="H19" s="9">
        <v>2656</v>
      </c>
      <c r="I19" s="9">
        <v>2997</v>
      </c>
      <c r="J19" s="9"/>
      <c r="K19" s="9">
        <v>3434</v>
      </c>
      <c r="L19" s="9">
        <v>3507</v>
      </c>
      <c r="M19" s="9">
        <v>3649</v>
      </c>
      <c r="N19" s="9"/>
      <c r="O19" s="9">
        <v>3013</v>
      </c>
      <c r="P19" s="9">
        <v>3067</v>
      </c>
      <c r="Q19" s="9">
        <v>2985</v>
      </c>
    </row>
    <row r="20" spans="1:17">
      <c r="A20" t="s">
        <v>23</v>
      </c>
      <c r="B20" t="s">
        <v>24</v>
      </c>
      <c r="C20" s="9">
        <v>630</v>
      </c>
      <c r="D20" s="9">
        <v>815</v>
      </c>
      <c r="E20" s="9">
        <v>916</v>
      </c>
      <c r="F20" s="9"/>
      <c r="G20" s="9">
        <v>836</v>
      </c>
      <c r="H20" s="9">
        <v>769</v>
      </c>
      <c r="I20" s="9">
        <v>839</v>
      </c>
      <c r="J20" s="9"/>
      <c r="K20" s="9">
        <v>915</v>
      </c>
      <c r="L20" s="9">
        <v>955</v>
      </c>
      <c r="M20" s="9">
        <v>991</v>
      </c>
      <c r="N20" s="9"/>
      <c r="O20" s="9">
        <v>840</v>
      </c>
      <c r="P20" s="9">
        <v>820</v>
      </c>
      <c r="Q20" s="9">
        <v>779</v>
      </c>
    </row>
    <row r="21" spans="1:17">
      <c r="A21" t="s">
        <v>25</v>
      </c>
      <c r="B21" t="s">
        <v>26</v>
      </c>
      <c r="C21" s="9">
        <v>410</v>
      </c>
      <c r="D21" s="9">
        <v>525</v>
      </c>
      <c r="E21" s="9">
        <v>528</v>
      </c>
      <c r="F21" s="9"/>
      <c r="G21" s="9">
        <v>578</v>
      </c>
      <c r="H21" s="9">
        <v>474</v>
      </c>
      <c r="I21" s="9">
        <v>552</v>
      </c>
      <c r="J21" s="9"/>
      <c r="K21" s="9">
        <v>553</v>
      </c>
      <c r="L21" s="9">
        <v>567</v>
      </c>
      <c r="M21" s="9">
        <v>576</v>
      </c>
      <c r="N21" s="9"/>
      <c r="O21" s="9">
        <v>503</v>
      </c>
      <c r="P21" s="9">
        <v>505</v>
      </c>
      <c r="Q21" s="9">
        <v>476</v>
      </c>
    </row>
    <row r="22" spans="1:17">
      <c r="A22" t="s">
        <v>27</v>
      </c>
      <c r="B22" t="s">
        <v>28</v>
      </c>
      <c r="C22" s="9">
        <v>152</v>
      </c>
      <c r="D22" s="9">
        <v>217</v>
      </c>
      <c r="E22" s="9">
        <v>238</v>
      </c>
      <c r="F22" s="9"/>
      <c r="G22" s="9">
        <v>215</v>
      </c>
      <c r="H22" s="9">
        <v>173</v>
      </c>
      <c r="I22" s="9">
        <v>198</v>
      </c>
      <c r="J22" s="9"/>
      <c r="K22" s="9">
        <v>211</v>
      </c>
      <c r="L22" s="9">
        <v>239</v>
      </c>
      <c r="M22" s="9">
        <v>256</v>
      </c>
      <c r="N22" s="9"/>
      <c r="O22" s="9">
        <v>228</v>
      </c>
      <c r="P22" s="9">
        <v>193</v>
      </c>
      <c r="Q22" s="9">
        <v>189</v>
      </c>
    </row>
    <row r="23" spans="1:17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>
      <c r="A24" t="s">
        <v>29</v>
      </c>
      <c r="B24" t="s">
        <v>30</v>
      </c>
      <c r="C24" s="9">
        <v>41</v>
      </c>
      <c r="D24" s="9">
        <v>42</v>
      </c>
      <c r="E24" s="9">
        <v>41</v>
      </c>
      <c r="F24" s="9"/>
      <c r="G24" s="9">
        <v>49</v>
      </c>
      <c r="H24" s="9">
        <v>30</v>
      </c>
      <c r="I24" s="9">
        <v>30</v>
      </c>
      <c r="J24" s="9"/>
      <c r="K24" s="9">
        <v>38</v>
      </c>
      <c r="L24" s="9">
        <v>40</v>
      </c>
      <c r="M24" s="9">
        <v>40</v>
      </c>
      <c r="N24" s="9"/>
      <c r="O24" s="9">
        <v>42</v>
      </c>
      <c r="P24" s="9">
        <v>36</v>
      </c>
      <c r="Q24" s="9">
        <v>30</v>
      </c>
    </row>
    <row r="25" spans="1:17">
      <c r="A25" t="s">
        <v>31</v>
      </c>
      <c r="B25" t="s">
        <v>32</v>
      </c>
      <c r="C25" s="9">
        <v>20</v>
      </c>
      <c r="D25" s="9">
        <v>23</v>
      </c>
      <c r="E25" s="9">
        <v>25</v>
      </c>
      <c r="F25" s="9"/>
      <c r="G25" s="9">
        <v>29</v>
      </c>
      <c r="H25" s="9">
        <v>20</v>
      </c>
      <c r="I25" s="9">
        <v>17</v>
      </c>
      <c r="J25" s="9"/>
      <c r="K25" s="9">
        <v>21</v>
      </c>
      <c r="L25" s="9">
        <v>28</v>
      </c>
      <c r="M25" s="9">
        <v>12</v>
      </c>
      <c r="N25" s="9"/>
      <c r="O25" s="9">
        <v>23</v>
      </c>
      <c r="P25" s="9">
        <v>18</v>
      </c>
      <c r="Q25" s="9">
        <v>20</v>
      </c>
    </row>
    <row r="26" spans="1:17">
      <c r="A26" t="s">
        <v>33</v>
      </c>
      <c r="B26" t="s">
        <v>34</v>
      </c>
      <c r="C26" s="9">
        <v>23</v>
      </c>
      <c r="D26" s="9">
        <v>19</v>
      </c>
      <c r="E26" s="9">
        <v>20</v>
      </c>
      <c r="F26" s="9"/>
      <c r="G26" s="9">
        <v>27</v>
      </c>
      <c r="H26" s="9">
        <v>13</v>
      </c>
      <c r="I26" s="9">
        <v>15</v>
      </c>
      <c r="J26" s="9"/>
      <c r="K26" s="9">
        <v>20</v>
      </c>
      <c r="L26" s="9">
        <v>26</v>
      </c>
      <c r="M26" s="9">
        <v>28</v>
      </c>
      <c r="N26" s="9"/>
      <c r="O26" s="9">
        <v>21</v>
      </c>
      <c r="P26" s="9">
        <v>13</v>
      </c>
      <c r="Q26" s="9">
        <v>11</v>
      </c>
    </row>
    <row r="27" spans="1:17">
      <c r="A27" t="s">
        <v>35</v>
      </c>
      <c r="B27" t="s">
        <v>36</v>
      </c>
      <c r="C27" s="9">
        <v>21</v>
      </c>
      <c r="D27" s="9">
        <v>17</v>
      </c>
      <c r="E27" s="9">
        <v>12</v>
      </c>
      <c r="F27" s="9"/>
      <c r="G27" s="9">
        <v>22</v>
      </c>
      <c r="H27" s="9">
        <v>8</v>
      </c>
      <c r="I27" s="9">
        <v>16</v>
      </c>
      <c r="J27" s="9"/>
      <c r="K27" s="9">
        <v>13</v>
      </c>
      <c r="L27" s="9">
        <v>10</v>
      </c>
      <c r="M27" s="9">
        <v>14</v>
      </c>
      <c r="N27" s="9"/>
      <c r="O27" s="9">
        <v>22</v>
      </c>
      <c r="P27" s="9">
        <v>14</v>
      </c>
      <c r="Q27" s="9">
        <v>12</v>
      </c>
    </row>
    <row r="28" spans="1:17">
      <c r="A28" t="s">
        <v>37</v>
      </c>
      <c r="B28" t="s">
        <v>38</v>
      </c>
      <c r="C28" s="9">
        <v>26</v>
      </c>
      <c r="D28" s="9">
        <v>36</v>
      </c>
      <c r="E28" s="9">
        <v>25</v>
      </c>
      <c r="F28" s="9"/>
      <c r="G28" s="9">
        <v>33</v>
      </c>
      <c r="H28" s="9">
        <v>21</v>
      </c>
      <c r="I28" s="9">
        <v>32</v>
      </c>
      <c r="J28" s="9"/>
      <c r="K28" s="9">
        <v>28</v>
      </c>
      <c r="L28" s="9">
        <v>30</v>
      </c>
      <c r="M28" s="9">
        <v>39</v>
      </c>
      <c r="N28" s="9"/>
      <c r="O28" s="9">
        <v>34</v>
      </c>
      <c r="P28" s="9">
        <v>16</v>
      </c>
      <c r="Q28" s="9">
        <v>17</v>
      </c>
    </row>
    <row r="29" spans="1:17">
      <c r="A29" t="s">
        <v>39</v>
      </c>
      <c r="B29" t="s">
        <v>40</v>
      </c>
      <c r="C29" s="9">
        <v>27</v>
      </c>
      <c r="D29" s="9">
        <v>35</v>
      </c>
      <c r="E29" s="9">
        <v>34</v>
      </c>
      <c r="F29" s="9"/>
      <c r="G29" s="9">
        <v>51</v>
      </c>
      <c r="H29" s="9">
        <v>34</v>
      </c>
      <c r="I29" s="9">
        <v>32</v>
      </c>
      <c r="J29" s="9"/>
      <c r="K29" s="9">
        <v>28</v>
      </c>
      <c r="L29" s="9">
        <v>31</v>
      </c>
      <c r="M29" s="9">
        <v>44</v>
      </c>
      <c r="N29" s="9"/>
      <c r="O29" s="9">
        <v>34</v>
      </c>
      <c r="P29" s="9">
        <v>31</v>
      </c>
      <c r="Q29" s="9">
        <v>28</v>
      </c>
    </row>
    <row r="30" spans="1:17">
      <c r="A30" t="s">
        <v>41</v>
      </c>
      <c r="B30" t="s">
        <v>42</v>
      </c>
      <c r="C30" s="9">
        <v>28</v>
      </c>
      <c r="D30" s="9">
        <v>45</v>
      </c>
      <c r="E30" s="9">
        <v>40</v>
      </c>
      <c r="F30" s="9"/>
      <c r="G30" s="9">
        <v>35</v>
      </c>
      <c r="H30" s="9">
        <v>37</v>
      </c>
      <c r="I30" s="9">
        <v>37</v>
      </c>
      <c r="J30" s="9"/>
      <c r="K30" s="9">
        <v>45</v>
      </c>
      <c r="L30" s="9">
        <v>41</v>
      </c>
      <c r="M30" s="9">
        <v>39</v>
      </c>
      <c r="N30" s="9"/>
      <c r="O30" s="9">
        <v>60</v>
      </c>
      <c r="P30" s="9">
        <v>57</v>
      </c>
      <c r="Q30" s="9">
        <v>39</v>
      </c>
    </row>
    <row r="31" spans="1:17">
      <c r="A31" t="s">
        <v>43</v>
      </c>
      <c r="B31" t="s">
        <v>44</v>
      </c>
      <c r="C31" s="9">
        <v>12</v>
      </c>
      <c r="D31" s="9">
        <v>7</v>
      </c>
      <c r="E31" s="9">
        <v>11</v>
      </c>
      <c r="F31" s="9"/>
      <c r="G31" s="9">
        <v>18</v>
      </c>
      <c r="H31" s="9">
        <v>9</v>
      </c>
      <c r="I31" s="9">
        <v>5</v>
      </c>
      <c r="J31" s="9"/>
      <c r="K31" s="9">
        <v>13</v>
      </c>
      <c r="L31" s="9">
        <v>9</v>
      </c>
      <c r="M31" s="9">
        <v>7</v>
      </c>
      <c r="N31" s="9"/>
      <c r="O31" s="9">
        <v>33</v>
      </c>
      <c r="P31" s="9">
        <v>23</v>
      </c>
      <c r="Q31" s="9">
        <v>16</v>
      </c>
    </row>
    <row r="32" spans="1:17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t="s">
        <v>45</v>
      </c>
      <c r="B33" t="s">
        <v>46</v>
      </c>
      <c r="C33" s="9">
        <v>2</v>
      </c>
      <c r="D33" s="9">
        <v>2</v>
      </c>
      <c r="E33" s="9">
        <v>0</v>
      </c>
      <c r="F33" s="9"/>
      <c r="G33" s="9">
        <v>6</v>
      </c>
      <c r="H33" s="9">
        <v>1</v>
      </c>
      <c r="I33" s="9">
        <v>2</v>
      </c>
      <c r="J33" s="9"/>
      <c r="K33" s="9">
        <v>0</v>
      </c>
      <c r="L33" s="9">
        <v>1</v>
      </c>
      <c r="M33" s="9">
        <v>1</v>
      </c>
      <c r="N33" s="9"/>
      <c r="O33" s="9">
        <v>18</v>
      </c>
      <c r="P33" s="9">
        <v>13</v>
      </c>
      <c r="Q33" s="9">
        <v>13</v>
      </c>
    </row>
    <row r="34" spans="1:17">
      <c r="A34" t="s">
        <v>47</v>
      </c>
      <c r="B34" t="s">
        <v>48</v>
      </c>
      <c r="C34" s="9">
        <v>413</v>
      </c>
      <c r="D34" s="9">
        <v>24</v>
      </c>
      <c r="E34" s="9">
        <v>19</v>
      </c>
      <c r="F34" s="9"/>
      <c r="G34" s="9">
        <v>887</v>
      </c>
      <c r="H34" s="9">
        <v>12</v>
      </c>
      <c r="I34" s="9">
        <v>16</v>
      </c>
      <c r="J34" s="9"/>
      <c r="K34" s="9">
        <v>25</v>
      </c>
      <c r="L34" s="9">
        <v>26</v>
      </c>
      <c r="M34" s="9">
        <v>30</v>
      </c>
      <c r="N34" s="9"/>
      <c r="O34" s="9">
        <v>328</v>
      </c>
      <c r="P34" s="9">
        <v>64</v>
      </c>
      <c r="Q34" s="9">
        <v>60</v>
      </c>
    </row>
    <row r="35" spans="1:17">
      <c r="A35" t="s">
        <v>49</v>
      </c>
      <c r="B35" t="s">
        <v>50</v>
      </c>
      <c r="C35" s="9">
        <v>2187</v>
      </c>
      <c r="D35" s="9">
        <v>385</v>
      </c>
      <c r="E35" s="9">
        <v>222</v>
      </c>
      <c r="F35" s="9"/>
      <c r="G35" s="9">
        <v>3189</v>
      </c>
      <c r="H35" s="9">
        <v>246</v>
      </c>
      <c r="I35" s="9">
        <v>293</v>
      </c>
      <c r="J35" s="9"/>
      <c r="K35" s="9">
        <v>311</v>
      </c>
      <c r="L35" s="9">
        <v>16</v>
      </c>
      <c r="M35" s="9">
        <v>12</v>
      </c>
      <c r="N35" s="9"/>
      <c r="O35" s="9">
        <v>1852</v>
      </c>
      <c r="P35" s="9">
        <v>35</v>
      </c>
      <c r="Q35" s="9">
        <v>15</v>
      </c>
    </row>
    <row r="36" spans="1:17">
      <c r="A36" t="s">
        <v>51</v>
      </c>
      <c r="B36" t="s">
        <v>52</v>
      </c>
      <c r="C36" s="9">
        <v>2250</v>
      </c>
      <c r="D36" s="9">
        <v>1207</v>
      </c>
      <c r="E36" s="9">
        <v>885</v>
      </c>
      <c r="F36" s="9"/>
      <c r="G36" s="9">
        <v>2106</v>
      </c>
      <c r="H36" s="9">
        <v>529</v>
      </c>
      <c r="I36" s="9">
        <v>524</v>
      </c>
      <c r="J36" s="9"/>
      <c r="K36" s="9">
        <v>187</v>
      </c>
      <c r="L36" s="9">
        <v>37</v>
      </c>
      <c r="M36" s="9">
        <v>24</v>
      </c>
      <c r="N36" s="9"/>
      <c r="O36" s="9">
        <v>1113</v>
      </c>
      <c r="P36" s="9">
        <v>41</v>
      </c>
      <c r="Q36" s="9">
        <v>29</v>
      </c>
    </row>
    <row r="37" spans="1:17">
      <c r="A37" t="s">
        <v>53</v>
      </c>
      <c r="B37" t="s">
        <v>54</v>
      </c>
      <c r="C37" s="9">
        <v>1458</v>
      </c>
      <c r="D37" s="9">
        <v>181</v>
      </c>
      <c r="E37" s="9">
        <v>80</v>
      </c>
      <c r="F37" s="9"/>
      <c r="G37" s="9">
        <v>1873</v>
      </c>
      <c r="H37" s="9">
        <v>880</v>
      </c>
      <c r="I37" s="9">
        <v>866</v>
      </c>
      <c r="J37" s="9"/>
      <c r="K37" s="9">
        <v>168</v>
      </c>
      <c r="L37" s="9">
        <v>171</v>
      </c>
      <c r="M37" s="9">
        <v>107</v>
      </c>
      <c r="N37" s="9"/>
      <c r="O37" s="9">
        <v>1256</v>
      </c>
      <c r="P37" s="9">
        <v>596</v>
      </c>
      <c r="Q37" s="9">
        <v>471</v>
      </c>
    </row>
    <row r="38" spans="1:17">
      <c r="A38" t="s">
        <v>55</v>
      </c>
      <c r="B38" t="s">
        <v>56</v>
      </c>
      <c r="C38" s="9">
        <v>4495</v>
      </c>
      <c r="D38" s="9">
        <v>1527</v>
      </c>
      <c r="E38" s="9">
        <v>1037</v>
      </c>
      <c r="F38" s="9"/>
      <c r="G38" s="9">
        <v>5731</v>
      </c>
      <c r="H38" s="9">
        <v>1256</v>
      </c>
      <c r="I38" s="9">
        <v>1369</v>
      </c>
      <c r="J38" s="9"/>
      <c r="K38" s="9">
        <v>472</v>
      </c>
      <c r="L38" s="9">
        <v>39</v>
      </c>
      <c r="M38" s="9">
        <v>33</v>
      </c>
      <c r="N38" s="9"/>
      <c r="O38" s="9">
        <v>3226</v>
      </c>
      <c r="P38" s="9">
        <v>214</v>
      </c>
      <c r="Q38" s="9">
        <v>199</v>
      </c>
    </row>
    <row r="39" spans="1:17">
      <c r="A39" t="s">
        <v>57</v>
      </c>
      <c r="B39" t="s">
        <v>58</v>
      </c>
      <c r="C39" s="9">
        <v>427</v>
      </c>
      <c r="D39" s="9">
        <v>43</v>
      </c>
      <c r="E39" s="9">
        <v>34</v>
      </c>
      <c r="F39" s="9"/>
      <c r="G39" s="9">
        <v>854</v>
      </c>
      <c r="H39" s="9">
        <v>22</v>
      </c>
      <c r="I39" s="9">
        <v>9</v>
      </c>
      <c r="J39" s="9"/>
      <c r="K39" s="9">
        <v>61</v>
      </c>
      <c r="L39" s="9">
        <v>11</v>
      </c>
      <c r="M39" s="9">
        <v>9</v>
      </c>
      <c r="N39" s="9"/>
      <c r="O39" s="9">
        <v>466</v>
      </c>
      <c r="P39" s="9">
        <v>25</v>
      </c>
      <c r="Q39" s="9">
        <v>26</v>
      </c>
    </row>
    <row r="40" spans="1:17">
      <c r="A40" t="s">
        <v>59</v>
      </c>
      <c r="B40" t="s">
        <v>60</v>
      </c>
      <c r="C40" s="9">
        <v>2740</v>
      </c>
      <c r="D40" s="9">
        <v>79</v>
      </c>
      <c r="E40" s="9">
        <v>53</v>
      </c>
      <c r="F40" s="9"/>
      <c r="G40" s="9">
        <v>7755</v>
      </c>
      <c r="H40" s="9">
        <v>168</v>
      </c>
      <c r="I40" s="9">
        <v>96</v>
      </c>
      <c r="J40" s="9"/>
      <c r="K40" s="9">
        <v>646</v>
      </c>
      <c r="L40" s="9">
        <v>34</v>
      </c>
      <c r="M40" s="9">
        <v>20</v>
      </c>
      <c r="N40" s="9"/>
      <c r="O40" s="9">
        <v>2378</v>
      </c>
      <c r="P40" s="9">
        <v>68</v>
      </c>
      <c r="Q40" s="9">
        <v>46</v>
      </c>
    </row>
    <row r="41" spans="1:17">
      <c r="A41" t="s">
        <v>61</v>
      </c>
      <c r="B41" t="s">
        <v>62</v>
      </c>
      <c r="C41" s="9">
        <v>6859</v>
      </c>
      <c r="D41" s="9">
        <v>5450</v>
      </c>
      <c r="E41" s="9">
        <v>3520</v>
      </c>
      <c r="F41" s="9"/>
      <c r="G41" s="9">
        <v>5247</v>
      </c>
      <c r="H41" s="9">
        <v>2910</v>
      </c>
      <c r="I41" s="9">
        <v>3040</v>
      </c>
      <c r="J41" s="9"/>
      <c r="K41" s="9">
        <v>237</v>
      </c>
      <c r="L41" s="9">
        <v>15</v>
      </c>
      <c r="M41" s="9">
        <v>4</v>
      </c>
      <c r="N41" s="9"/>
      <c r="O41" s="9">
        <v>2287</v>
      </c>
      <c r="P41" s="9">
        <v>823</v>
      </c>
      <c r="Q41" s="9">
        <v>651</v>
      </c>
    </row>
    <row r="42" spans="1:17">
      <c r="A42" t="s">
        <v>63</v>
      </c>
      <c r="B42" t="s">
        <v>64</v>
      </c>
      <c r="C42" s="9">
        <v>1446</v>
      </c>
      <c r="D42" s="9">
        <v>380</v>
      </c>
      <c r="E42" s="9">
        <v>239</v>
      </c>
      <c r="F42" s="9"/>
      <c r="G42" s="9">
        <v>3350</v>
      </c>
      <c r="H42" s="9">
        <v>321</v>
      </c>
      <c r="I42" s="9">
        <v>342</v>
      </c>
      <c r="J42" s="9"/>
      <c r="K42" s="9">
        <v>281</v>
      </c>
      <c r="L42" s="9">
        <v>7</v>
      </c>
      <c r="M42" s="9">
        <v>0</v>
      </c>
      <c r="N42" s="9"/>
      <c r="O42" s="9">
        <v>1557</v>
      </c>
      <c r="P42" s="9">
        <v>59</v>
      </c>
      <c r="Q42" s="9">
        <v>64</v>
      </c>
    </row>
    <row r="43" spans="1:17">
      <c r="A43" t="s">
        <v>65</v>
      </c>
      <c r="B43" t="s">
        <v>66</v>
      </c>
      <c r="C43" s="9">
        <v>1406</v>
      </c>
      <c r="D43" s="9">
        <v>1731</v>
      </c>
      <c r="E43" s="9">
        <v>1704</v>
      </c>
      <c r="F43" s="9"/>
      <c r="G43" s="9">
        <v>2223</v>
      </c>
      <c r="H43" s="9">
        <v>1911</v>
      </c>
      <c r="I43" s="9">
        <v>2040</v>
      </c>
      <c r="J43" s="9"/>
      <c r="K43" s="9">
        <v>232</v>
      </c>
      <c r="L43" s="9">
        <v>259</v>
      </c>
      <c r="M43" s="9">
        <v>238</v>
      </c>
      <c r="N43" s="9"/>
      <c r="O43" s="9">
        <v>1294</v>
      </c>
      <c r="P43" s="9">
        <v>1206</v>
      </c>
      <c r="Q43" s="9">
        <v>952</v>
      </c>
    </row>
    <row r="44" spans="1:17">
      <c r="A44" t="s">
        <v>67</v>
      </c>
      <c r="B44" t="s">
        <v>68</v>
      </c>
      <c r="C44" s="9">
        <v>1377</v>
      </c>
      <c r="D44" s="9">
        <v>45</v>
      </c>
      <c r="E44" s="9">
        <v>31</v>
      </c>
      <c r="F44" s="9"/>
      <c r="G44" s="9">
        <v>2014</v>
      </c>
      <c r="H44" s="9">
        <v>1102</v>
      </c>
      <c r="I44" s="9">
        <v>1172</v>
      </c>
      <c r="J44" s="9"/>
      <c r="K44" s="9">
        <v>239</v>
      </c>
      <c r="L44" s="9">
        <v>8</v>
      </c>
      <c r="M44" s="9">
        <v>6</v>
      </c>
      <c r="N44" s="9"/>
      <c r="O44" s="9">
        <v>1521</v>
      </c>
      <c r="P44" s="9">
        <v>367</v>
      </c>
      <c r="Q44" s="9">
        <v>300</v>
      </c>
    </row>
    <row r="45" spans="1:17">
      <c r="A45" t="s">
        <v>69</v>
      </c>
      <c r="B45" t="s">
        <v>70</v>
      </c>
      <c r="C45" s="9">
        <v>220</v>
      </c>
      <c r="D45" s="9">
        <v>209</v>
      </c>
      <c r="E45" s="9">
        <v>159</v>
      </c>
      <c r="F45" s="9"/>
      <c r="G45" s="9">
        <v>272</v>
      </c>
      <c r="H45" s="9">
        <v>165</v>
      </c>
      <c r="I45" s="9">
        <v>181</v>
      </c>
      <c r="J45" s="9"/>
      <c r="K45" s="9">
        <v>43</v>
      </c>
      <c r="L45" s="9">
        <v>35</v>
      </c>
      <c r="M45" s="9">
        <v>31</v>
      </c>
      <c r="N45" s="9"/>
      <c r="O45" s="9">
        <v>138</v>
      </c>
      <c r="P45" s="9">
        <v>111</v>
      </c>
      <c r="Q45" s="9">
        <v>96</v>
      </c>
    </row>
    <row r="46" spans="1:17">
      <c r="A46" t="s">
        <v>71</v>
      </c>
      <c r="B46" t="s">
        <v>72</v>
      </c>
      <c r="C46" s="9">
        <v>311</v>
      </c>
      <c r="D46" s="9">
        <v>152</v>
      </c>
      <c r="E46" s="9">
        <v>88</v>
      </c>
      <c r="F46" s="9"/>
      <c r="G46" s="9">
        <v>313</v>
      </c>
      <c r="H46" s="9">
        <v>60</v>
      </c>
      <c r="I46" s="9">
        <v>78</v>
      </c>
      <c r="J46" s="9"/>
      <c r="K46" s="9">
        <v>53</v>
      </c>
      <c r="L46" s="9">
        <v>8</v>
      </c>
      <c r="M46" s="9">
        <v>1</v>
      </c>
      <c r="N46" s="9"/>
      <c r="O46" s="9">
        <v>180</v>
      </c>
      <c r="P46" s="9">
        <v>29</v>
      </c>
      <c r="Q46" s="9">
        <v>19</v>
      </c>
    </row>
    <row r="47" spans="1:17">
      <c r="A47" t="s">
        <v>73</v>
      </c>
      <c r="B47" t="s">
        <v>74</v>
      </c>
      <c r="C47" s="9">
        <v>738</v>
      </c>
      <c r="D47" s="9">
        <v>251</v>
      </c>
      <c r="E47" s="9">
        <v>162</v>
      </c>
      <c r="F47" s="9"/>
      <c r="G47" s="9">
        <v>1189</v>
      </c>
      <c r="H47" s="9">
        <v>272</v>
      </c>
      <c r="I47" s="9">
        <v>300</v>
      </c>
      <c r="J47" s="9"/>
      <c r="K47" s="9">
        <v>94</v>
      </c>
      <c r="L47" s="9">
        <v>7</v>
      </c>
      <c r="M47" s="9">
        <v>5</v>
      </c>
      <c r="N47" s="9"/>
      <c r="O47" s="9">
        <v>507</v>
      </c>
      <c r="P47" s="9">
        <v>37</v>
      </c>
      <c r="Q47" s="9">
        <v>31</v>
      </c>
    </row>
    <row r="48" spans="1:17">
      <c r="A48" t="s">
        <v>75</v>
      </c>
      <c r="B48" t="s">
        <v>76</v>
      </c>
      <c r="C48" s="9">
        <v>1140</v>
      </c>
      <c r="D48" s="9">
        <v>46</v>
      </c>
      <c r="E48" s="9">
        <v>23</v>
      </c>
      <c r="F48" s="9"/>
      <c r="G48" s="9">
        <v>1803</v>
      </c>
      <c r="H48" s="9">
        <v>58</v>
      </c>
      <c r="I48" s="9">
        <v>56</v>
      </c>
      <c r="J48" s="9"/>
      <c r="K48" s="9">
        <v>223</v>
      </c>
      <c r="L48" s="9">
        <v>8</v>
      </c>
      <c r="M48" s="9">
        <v>7</v>
      </c>
      <c r="N48" s="9"/>
      <c r="O48" s="9">
        <v>1188</v>
      </c>
      <c r="P48" s="9">
        <v>23</v>
      </c>
      <c r="Q48" s="9">
        <v>27</v>
      </c>
    </row>
    <row r="49" spans="1:17">
      <c r="A49" t="s">
        <v>77</v>
      </c>
      <c r="B49" t="s">
        <v>78</v>
      </c>
      <c r="C49" s="9">
        <v>3162</v>
      </c>
      <c r="D49" s="9">
        <v>43</v>
      </c>
      <c r="E49" s="9">
        <v>48</v>
      </c>
      <c r="F49" s="9"/>
      <c r="G49" s="9">
        <v>3796</v>
      </c>
      <c r="H49" s="9">
        <v>41</v>
      </c>
      <c r="I49" s="9">
        <v>31</v>
      </c>
      <c r="J49" s="9"/>
      <c r="K49" s="9">
        <v>401</v>
      </c>
      <c r="L49" s="9">
        <v>17</v>
      </c>
      <c r="M49" s="9">
        <v>5</v>
      </c>
      <c r="N49" s="9"/>
      <c r="O49" s="9">
        <v>2695</v>
      </c>
      <c r="P49" s="9">
        <v>602</v>
      </c>
      <c r="Q49" s="9">
        <v>540</v>
      </c>
    </row>
    <row r="50" spans="1:17">
      <c r="A50" t="s">
        <v>79</v>
      </c>
      <c r="B50" t="s">
        <v>80</v>
      </c>
      <c r="C50" s="9">
        <v>56</v>
      </c>
      <c r="D50" s="9">
        <v>9</v>
      </c>
      <c r="E50" s="9">
        <v>6</v>
      </c>
      <c r="F50" s="9"/>
      <c r="G50" s="9">
        <v>34</v>
      </c>
      <c r="H50" s="9">
        <v>2</v>
      </c>
      <c r="I50" s="9">
        <v>5</v>
      </c>
      <c r="J50" s="9"/>
      <c r="K50" s="9">
        <v>16</v>
      </c>
      <c r="L50" s="9">
        <v>8</v>
      </c>
      <c r="M50" s="9">
        <v>4</v>
      </c>
      <c r="N50" s="9"/>
      <c r="O50" s="9">
        <v>41</v>
      </c>
      <c r="P50" s="9">
        <v>5</v>
      </c>
      <c r="Q50" s="9">
        <v>4</v>
      </c>
    </row>
    <row r="51" spans="1:17">
      <c r="A51" t="s">
        <v>81</v>
      </c>
      <c r="B51" t="s">
        <v>82</v>
      </c>
      <c r="C51" s="9">
        <v>1175</v>
      </c>
      <c r="D51" s="9">
        <v>190</v>
      </c>
      <c r="E51" s="9">
        <v>126</v>
      </c>
      <c r="F51" s="9"/>
      <c r="G51" s="9">
        <v>1534</v>
      </c>
      <c r="H51" s="9">
        <v>131</v>
      </c>
      <c r="I51" s="9">
        <v>148</v>
      </c>
      <c r="J51" s="9"/>
      <c r="K51" s="9">
        <v>148</v>
      </c>
      <c r="L51" s="9">
        <v>11</v>
      </c>
      <c r="M51" s="9">
        <v>8</v>
      </c>
      <c r="N51" s="9"/>
      <c r="O51" s="9">
        <v>997</v>
      </c>
      <c r="P51" s="9">
        <v>129</v>
      </c>
      <c r="Q51" s="9">
        <v>119</v>
      </c>
    </row>
    <row r="52" spans="1:17">
      <c r="A52" t="s">
        <v>83</v>
      </c>
      <c r="B52" t="s">
        <v>84</v>
      </c>
      <c r="C52" s="9">
        <v>1052</v>
      </c>
      <c r="D52" s="9">
        <v>48</v>
      </c>
      <c r="E52" s="9">
        <v>38</v>
      </c>
      <c r="F52" s="9"/>
      <c r="G52" s="9">
        <v>1815</v>
      </c>
      <c r="H52" s="9">
        <v>53</v>
      </c>
      <c r="I52" s="9">
        <v>43</v>
      </c>
      <c r="J52" s="9"/>
      <c r="K52" s="9">
        <v>138</v>
      </c>
      <c r="L52" s="9">
        <v>10</v>
      </c>
      <c r="M52" s="9">
        <v>7</v>
      </c>
      <c r="N52" s="9"/>
      <c r="O52" s="9">
        <v>941</v>
      </c>
      <c r="P52" s="9">
        <v>18</v>
      </c>
      <c r="Q52" s="9">
        <v>13</v>
      </c>
    </row>
    <row r="53" spans="1:17">
      <c r="A53" t="s">
        <v>85</v>
      </c>
      <c r="B53" t="s">
        <v>86</v>
      </c>
      <c r="C53" s="9">
        <v>1299</v>
      </c>
      <c r="D53" s="9">
        <v>46</v>
      </c>
      <c r="E53" s="9">
        <v>27</v>
      </c>
      <c r="F53" s="9"/>
      <c r="G53" s="9">
        <v>3156</v>
      </c>
      <c r="H53" s="9">
        <v>41</v>
      </c>
      <c r="I53" s="9">
        <v>41</v>
      </c>
      <c r="J53" s="9"/>
      <c r="K53" s="9">
        <v>348</v>
      </c>
      <c r="L53" s="9">
        <v>13</v>
      </c>
      <c r="M53" s="9">
        <v>6</v>
      </c>
      <c r="N53" s="9"/>
      <c r="O53" s="9">
        <v>1783</v>
      </c>
      <c r="P53" s="9">
        <v>43</v>
      </c>
      <c r="Q53" s="9">
        <v>36</v>
      </c>
    </row>
    <row r="54" spans="1:17">
      <c r="A54" t="s">
        <v>87</v>
      </c>
      <c r="B54" t="s">
        <v>88</v>
      </c>
      <c r="C54" s="9">
        <v>823</v>
      </c>
      <c r="D54" s="9">
        <v>85</v>
      </c>
      <c r="E54" s="9">
        <v>63</v>
      </c>
      <c r="F54" s="9"/>
      <c r="G54" s="9">
        <v>1378</v>
      </c>
      <c r="H54" s="9">
        <v>38</v>
      </c>
      <c r="I54" s="9">
        <v>44</v>
      </c>
      <c r="J54" s="9"/>
      <c r="K54" s="9">
        <v>122</v>
      </c>
      <c r="L54" s="9">
        <v>8</v>
      </c>
      <c r="M54" s="9">
        <v>1</v>
      </c>
      <c r="N54" s="9"/>
      <c r="O54" s="9">
        <v>828</v>
      </c>
      <c r="P54" s="9">
        <v>33</v>
      </c>
      <c r="Q54" s="9">
        <v>32</v>
      </c>
    </row>
    <row r="55" spans="1:17">
      <c r="A55" t="s">
        <v>89</v>
      </c>
      <c r="B55" t="s">
        <v>90</v>
      </c>
      <c r="C55" s="9">
        <v>898</v>
      </c>
      <c r="D55" s="9">
        <v>53</v>
      </c>
      <c r="E55" s="9">
        <v>37</v>
      </c>
      <c r="F55" s="9"/>
      <c r="G55" s="9">
        <v>1297</v>
      </c>
      <c r="H55" s="9">
        <v>31</v>
      </c>
      <c r="I55" s="9">
        <v>34</v>
      </c>
      <c r="J55" s="9"/>
      <c r="K55" s="9">
        <v>121</v>
      </c>
      <c r="L55" s="9">
        <v>10</v>
      </c>
      <c r="M55" s="9">
        <v>1</v>
      </c>
      <c r="N55" s="9"/>
      <c r="O55" s="9">
        <v>821</v>
      </c>
      <c r="P55" s="9">
        <v>25</v>
      </c>
      <c r="Q55" s="9">
        <v>13</v>
      </c>
    </row>
    <row r="56" spans="1:17">
      <c r="A56" t="s">
        <v>91</v>
      </c>
      <c r="B56" t="s">
        <v>92</v>
      </c>
      <c r="C56" s="9">
        <v>4005</v>
      </c>
      <c r="D56" s="9">
        <v>115</v>
      </c>
      <c r="E56" s="9">
        <v>60</v>
      </c>
      <c r="F56" s="9"/>
      <c r="G56" s="9">
        <v>5276</v>
      </c>
      <c r="H56" s="9">
        <v>33</v>
      </c>
      <c r="I56" s="9">
        <v>42</v>
      </c>
      <c r="J56" s="9"/>
      <c r="K56" s="9">
        <v>274</v>
      </c>
      <c r="L56" s="9">
        <v>18</v>
      </c>
      <c r="M56" s="9">
        <v>3</v>
      </c>
      <c r="N56" s="9"/>
      <c r="O56" s="9">
        <v>4256</v>
      </c>
      <c r="P56" s="9">
        <v>118</v>
      </c>
      <c r="Q56" s="9">
        <v>79</v>
      </c>
    </row>
    <row r="57" spans="1:17">
      <c r="A57" t="s">
        <v>93</v>
      </c>
      <c r="B57" t="s">
        <v>94</v>
      </c>
      <c r="C57" s="9">
        <v>412</v>
      </c>
      <c r="D57" s="9">
        <v>253</v>
      </c>
      <c r="E57" s="9">
        <v>169</v>
      </c>
      <c r="F57" s="9"/>
      <c r="G57" s="9">
        <v>228</v>
      </c>
      <c r="H57" s="9">
        <v>51</v>
      </c>
      <c r="I57" s="9">
        <v>70</v>
      </c>
      <c r="J57" s="9"/>
      <c r="K57" s="9">
        <v>67</v>
      </c>
      <c r="L57" s="9">
        <v>5</v>
      </c>
      <c r="M57" s="9">
        <v>11</v>
      </c>
      <c r="N57" s="9"/>
      <c r="O57" s="9">
        <v>226</v>
      </c>
      <c r="P57" s="9">
        <v>171</v>
      </c>
      <c r="Q57" s="9">
        <v>150</v>
      </c>
    </row>
    <row r="58" spans="1:17">
      <c r="A58" t="s">
        <v>95</v>
      </c>
      <c r="B58" t="s">
        <v>96</v>
      </c>
      <c r="C58" s="9">
        <v>1472</v>
      </c>
      <c r="D58" s="9">
        <v>31</v>
      </c>
      <c r="E58" s="9">
        <v>22</v>
      </c>
      <c r="F58" s="9"/>
      <c r="G58" s="9">
        <v>1717</v>
      </c>
      <c r="H58" s="9">
        <v>26</v>
      </c>
      <c r="I58" s="9">
        <v>19</v>
      </c>
      <c r="J58" s="9"/>
      <c r="K58" s="9">
        <v>210</v>
      </c>
      <c r="L58" s="9">
        <v>9</v>
      </c>
      <c r="M58" s="9">
        <v>8</v>
      </c>
      <c r="N58" s="9"/>
      <c r="O58" s="9">
        <v>1448</v>
      </c>
      <c r="P58" s="9">
        <v>20</v>
      </c>
      <c r="Q58" s="9">
        <v>19</v>
      </c>
    </row>
    <row r="59" spans="1:17">
      <c r="A59" t="s">
        <v>97</v>
      </c>
      <c r="B59" t="s">
        <v>98</v>
      </c>
      <c r="C59" s="9">
        <v>2735</v>
      </c>
      <c r="D59" s="9">
        <v>222</v>
      </c>
      <c r="E59" s="9">
        <v>150</v>
      </c>
      <c r="F59" s="9"/>
      <c r="G59" s="9">
        <v>3779</v>
      </c>
      <c r="H59" s="9">
        <v>86</v>
      </c>
      <c r="I59" s="9">
        <v>80</v>
      </c>
      <c r="J59" s="9"/>
      <c r="K59" s="9">
        <v>318</v>
      </c>
      <c r="L59" s="9">
        <v>8</v>
      </c>
      <c r="M59" s="9">
        <v>9</v>
      </c>
      <c r="N59" s="9"/>
      <c r="O59" s="9">
        <v>2416</v>
      </c>
      <c r="P59" s="9">
        <v>43</v>
      </c>
      <c r="Q59" s="9">
        <v>26</v>
      </c>
    </row>
    <row r="60" spans="1:17">
      <c r="A60" t="s">
        <v>99</v>
      </c>
      <c r="B60" t="s">
        <v>100</v>
      </c>
      <c r="C60" s="9">
        <v>16</v>
      </c>
      <c r="D60" s="9">
        <v>2</v>
      </c>
      <c r="E60" s="9">
        <v>6</v>
      </c>
      <c r="F60" s="9"/>
      <c r="G60" s="9">
        <v>8</v>
      </c>
      <c r="H60" s="9">
        <v>4</v>
      </c>
      <c r="I60" s="9">
        <v>6</v>
      </c>
      <c r="J60" s="9"/>
      <c r="K60" s="9">
        <v>2</v>
      </c>
      <c r="L60" s="9">
        <v>1</v>
      </c>
      <c r="M60" s="9">
        <v>0</v>
      </c>
      <c r="N60" s="9"/>
      <c r="O60" s="9">
        <v>3</v>
      </c>
      <c r="P60" s="9">
        <v>3</v>
      </c>
      <c r="Q60" s="9">
        <v>3</v>
      </c>
    </row>
    <row r="61" spans="1:17">
      <c r="A61" t="s">
        <v>101</v>
      </c>
      <c r="B61" t="s">
        <v>102</v>
      </c>
      <c r="C61" s="9">
        <v>563</v>
      </c>
      <c r="D61" s="9">
        <v>27</v>
      </c>
      <c r="E61" s="9">
        <v>28</v>
      </c>
      <c r="F61" s="9"/>
      <c r="G61" s="9">
        <v>720</v>
      </c>
      <c r="H61" s="9">
        <v>44</v>
      </c>
      <c r="I61" s="9">
        <v>34</v>
      </c>
      <c r="J61" s="9"/>
      <c r="K61" s="9">
        <v>72</v>
      </c>
      <c r="L61" s="9">
        <v>5</v>
      </c>
      <c r="M61" s="9">
        <v>2</v>
      </c>
      <c r="N61" s="9"/>
      <c r="O61" s="9">
        <v>499</v>
      </c>
      <c r="P61" s="9">
        <v>12</v>
      </c>
      <c r="Q61" s="9">
        <v>7</v>
      </c>
    </row>
    <row r="62" spans="1:17">
      <c r="A62" t="s">
        <v>103</v>
      </c>
      <c r="B62" t="s">
        <v>104</v>
      </c>
      <c r="C62" s="9">
        <v>5740</v>
      </c>
      <c r="D62" s="9">
        <v>183</v>
      </c>
      <c r="E62" s="9">
        <v>150</v>
      </c>
      <c r="F62" s="9"/>
      <c r="G62" s="9">
        <v>6120</v>
      </c>
      <c r="H62" s="9">
        <v>169</v>
      </c>
      <c r="I62" s="9">
        <v>123</v>
      </c>
      <c r="J62" s="9"/>
      <c r="K62" s="9">
        <v>399</v>
      </c>
      <c r="L62" s="9">
        <v>19</v>
      </c>
      <c r="M62" s="9">
        <v>5</v>
      </c>
      <c r="N62" s="9"/>
      <c r="O62" s="9">
        <v>3263</v>
      </c>
      <c r="P62" s="9">
        <v>67</v>
      </c>
      <c r="Q62" s="9">
        <v>37</v>
      </c>
    </row>
    <row r="63" spans="1:17">
      <c r="A63" t="s">
        <v>105</v>
      </c>
      <c r="B63" t="s">
        <v>106</v>
      </c>
      <c r="C63" s="9">
        <v>2592</v>
      </c>
      <c r="D63" s="9">
        <v>1558</v>
      </c>
      <c r="E63" s="9">
        <v>1044</v>
      </c>
      <c r="F63" s="9"/>
      <c r="G63" s="9">
        <v>3237</v>
      </c>
      <c r="H63" s="9">
        <v>970</v>
      </c>
      <c r="I63" s="9">
        <v>977</v>
      </c>
      <c r="J63" s="9"/>
      <c r="K63" s="9">
        <v>147</v>
      </c>
      <c r="L63" s="9">
        <v>14</v>
      </c>
      <c r="M63" s="9">
        <v>16</v>
      </c>
      <c r="N63" s="9"/>
      <c r="O63" s="9">
        <v>1143</v>
      </c>
      <c r="P63" s="9">
        <v>60</v>
      </c>
      <c r="Q63" s="9">
        <v>49</v>
      </c>
    </row>
    <row r="64" spans="1:17">
      <c r="A64" t="s">
        <v>107</v>
      </c>
      <c r="B64" t="s">
        <v>108</v>
      </c>
      <c r="C64" s="9">
        <v>683</v>
      </c>
      <c r="D64" s="9">
        <v>28</v>
      </c>
      <c r="E64" s="9">
        <v>13</v>
      </c>
      <c r="F64" s="9"/>
      <c r="G64" s="9">
        <v>1663</v>
      </c>
      <c r="H64" s="9">
        <v>112</v>
      </c>
      <c r="I64" s="9">
        <v>115</v>
      </c>
      <c r="J64" s="9"/>
      <c r="K64" s="9">
        <v>140</v>
      </c>
      <c r="L64" s="9">
        <v>138</v>
      </c>
      <c r="M64" s="9">
        <v>3</v>
      </c>
      <c r="N64" s="9"/>
      <c r="O64" s="9">
        <v>516</v>
      </c>
      <c r="P64" s="9">
        <v>343</v>
      </c>
      <c r="Q64" s="9">
        <v>32</v>
      </c>
    </row>
    <row r="65" spans="1:17">
      <c r="A65" t="s">
        <v>109</v>
      </c>
      <c r="B65" t="s">
        <v>110</v>
      </c>
      <c r="C65" s="9">
        <v>1842</v>
      </c>
      <c r="D65" s="9">
        <v>2097</v>
      </c>
      <c r="E65" s="9">
        <v>1927</v>
      </c>
      <c r="F65" s="9"/>
      <c r="G65" s="9">
        <v>2406</v>
      </c>
      <c r="H65" s="9">
        <v>396</v>
      </c>
      <c r="I65" s="9">
        <v>89</v>
      </c>
      <c r="J65" s="9"/>
      <c r="K65" s="9">
        <v>12</v>
      </c>
      <c r="L65" s="9">
        <v>13</v>
      </c>
      <c r="M65" s="9">
        <v>10</v>
      </c>
      <c r="N65" s="9"/>
      <c r="O65" s="9">
        <v>532</v>
      </c>
      <c r="P65" s="9">
        <v>213</v>
      </c>
      <c r="Q65" s="9">
        <v>57</v>
      </c>
    </row>
    <row r="66" spans="1:17">
      <c r="A66" t="s">
        <v>111</v>
      </c>
      <c r="B66" t="s">
        <v>112</v>
      </c>
      <c r="C66" s="9">
        <v>1526</v>
      </c>
      <c r="D66" s="9">
        <v>41</v>
      </c>
      <c r="E66" s="9">
        <v>58</v>
      </c>
      <c r="F66" s="9"/>
      <c r="G66" s="9">
        <v>2103</v>
      </c>
      <c r="H66" s="9">
        <v>40</v>
      </c>
      <c r="I66" s="9">
        <v>35</v>
      </c>
      <c r="J66" s="9"/>
      <c r="K66" s="9">
        <v>253</v>
      </c>
      <c r="L66" s="9">
        <v>12</v>
      </c>
      <c r="M66" s="9">
        <v>10</v>
      </c>
      <c r="N66" s="9"/>
      <c r="O66" s="9">
        <v>1337</v>
      </c>
      <c r="P66" s="9">
        <v>68</v>
      </c>
      <c r="Q66" s="9">
        <v>51</v>
      </c>
    </row>
    <row r="67" spans="1:17">
      <c r="A67" t="s">
        <v>113</v>
      </c>
      <c r="B67" t="s">
        <v>114</v>
      </c>
      <c r="C67" s="9">
        <v>752</v>
      </c>
      <c r="D67" s="9">
        <v>42</v>
      </c>
      <c r="E67" s="9">
        <v>22</v>
      </c>
      <c r="F67" s="9"/>
      <c r="G67" s="9">
        <v>1628</v>
      </c>
      <c r="H67" s="9">
        <v>40</v>
      </c>
      <c r="I67" s="9">
        <v>36</v>
      </c>
      <c r="J67" s="9"/>
      <c r="K67" s="9">
        <v>109</v>
      </c>
      <c r="L67" s="9">
        <v>8</v>
      </c>
      <c r="M67" s="9">
        <v>1</v>
      </c>
      <c r="N67" s="9"/>
      <c r="O67" s="9">
        <v>814</v>
      </c>
      <c r="P67" s="9">
        <v>13</v>
      </c>
      <c r="Q67" s="9">
        <v>18</v>
      </c>
    </row>
    <row r="68" spans="1:17">
      <c r="A68" t="s">
        <v>115</v>
      </c>
      <c r="B68" t="s">
        <v>116</v>
      </c>
      <c r="C68" s="9">
        <v>5013</v>
      </c>
      <c r="D68" s="9">
        <v>202</v>
      </c>
      <c r="E68" s="9">
        <v>126</v>
      </c>
      <c r="F68" s="9"/>
      <c r="G68" s="9">
        <v>5533</v>
      </c>
      <c r="H68" s="9">
        <v>148</v>
      </c>
      <c r="I68" s="9">
        <v>138</v>
      </c>
      <c r="J68" s="9"/>
      <c r="K68" s="9">
        <v>547</v>
      </c>
      <c r="L68" s="9">
        <v>17</v>
      </c>
      <c r="M68" s="9">
        <v>8</v>
      </c>
      <c r="N68" s="9"/>
      <c r="O68" s="9">
        <v>5049</v>
      </c>
      <c r="P68" s="9">
        <v>593</v>
      </c>
      <c r="Q68" s="9">
        <v>490</v>
      </c>
    </row>
    <row r="69" spans="1:17">
      <c r="A69" t="s">
        <v>117</v>
      </c>
      <c r="B69" t="s">
        <v>118</v>
      </c>
      <c r="C69" s="9">
        <v>2401</v>
      </c>
      <c r="D69" s="9">
        <v>1141</v>
      </c>
      <c r="E69" s="9">
        <v>789</v>
      </c>
      <c r="F69" s="9"/>
      <c r="G69" s="9">
        <v>1965</v>
      </c>
      <c r="H69" s="9">
        <v>571</v>
      </c>
      <c r="I69" s="9">
        <v>640</v>
      </c>
      <c r="J69" s="9"/>
      <c r="K69" s="9">
        <v>230</v>
      </c>
      <c r="L69" s="9">
        <v>12</v>
      </c>
      <c r="M69" s="9">
        <v>3</v>
      </c>
      <c r="N69" s="9"/>
      <c r="O69" s="9">
        <v>1181</v>
      </c>
      <c r="P69" s="9">
        <v>20</v>
      </c>
      <c r="Q69" s="9">
        <v>12</v>
      </c>
    </row>
    <row r="70" spans="1:17">
      <c r="A70" t="s">
        <v>119</v>
      </c>
      <c r="B70" t="s">
        <v>120</v>
      </c>
      <c r="C70" s="9">
        <v>745</v>
      </c>
      <c r="D70" s="9">
        <v>428</v>
      </c>
      <c r="E70" s="9">
        <v>313</v>
      </c>
      <c r="F70" s="9"/>
      <c r="G70" s="9">
        <v>1391</v>
      </c>
      <c r="H70" s="9">
        <v>196</v>
      </c>
      <c r="I70" s="9">
        <v>168</v>
      </c>
      <c r="J70" s="9"/>
      <c r="K70" s="9">
        <v>117</v>
      </c>
      <c r="L70" s="9">
        <v>9</v>
      </c>
      <c r="M70" s="9">
        <v>12</v>
      </c>
      <c r="N70" s="9"/>
      <c r="O70" s="9">
        <v>785</v>
      </c>
      <c r="P70" s="9">
        <v>334</v>
      </c>
      <c r="Q70" s="9">
        <v>257</v>
      </c>
    </row>
    <row r="71" spans="1:17">
      <c r="A71" t="s">
        <v>121</v>
      </c>
      <c r="B71" t="s">
        <v>122</v>
      </c>
      <c r="C71" s="9">
        <v>866</v>
      </c>
      <c r="D71" s="9">
        <v>55</v>
      </c>
      <c r="E71" s="9">
        <v>40</v>
      </c>
      <c r="F71" s="9"/>
      <c r="G71" s="9">
        <v>1250</v>
      </c>
      <c r="H71" s="9">
        <v>51</v>
      </c>
      <c r="I71" s="9">
        <v>47</v>
      </c>
      <c r="J71" s="9"/>
      <c r="K71" s="9">
        <v>133</v>
      </c>
      <c r="L71" s="9">
        <v>5</v>
      </c>
      <c r="M71" s="9">
        <v>6</v>
      </c>
      <c r="N71" s="9"/>
      <c r="O71" s="9">
        <v>848</v>
      </c>
      <c r="P71" s="9">
        <v>25</v>
      </c>
      <c r="Q71" s="9">
        <v>17</v>
      </c>
    </row>
    <row r="72" spans="1:17">
      <c r="A72" t="s">
        <v>123</v>
      </c>
      <c r="B72" s="11" t="s">
        <v>124</v>
      </c>
      <c r="C72" s="9">
        <v>765</v>
      </c>
      <c r="D72" s="9">
        <v>930</v>
      </c>
      <c r="E72" s="9">
        <v>68</v>
      </c>
      <c r="F72" s="9"/>
      <c r="G72" s="9">
        <v>1235</v>
      </c>
      <c r="H72" s="9">
        <v>1056</v>
      </c>
      <c r="I72" s="9">
        <v>63</v>
      </c>
      <c r="J72" s="9"/>
      <c r="K72" s="9">
        <v>90</v>
      </c>
      <c r="L72" s="9">
        <v>104</v>
      </c>
      <c r="M72" s="9">
        <v>8</v>
      </c>
      <c r="N72" s="9"/>
      <c r="O72" s="9">
        <v>465</v>
      </c>
      <c r="P72" s="9">
        <v>359</v>
      </c>
      <c r="Q72" s="9">
        <v>35</v>
      </c>
    </row>
    <row r="73" spans="1:17">
      <c r="A73" t="s">
        <v>125</v>
      </c>
      <c r="B73" s="11" t="s">
        <v>126</v>
      </c>
      <c r="C73" s="9">
        <v>31</v>
      </c>
      <c r="D73" s="9">
        <v>57</v>
      </c>
      <c r="E73" s="9">
        <v>31</v>
      </c>
      <c r="F73" s="9"/>
      <c r="G73" s="9">
        <v>38</v>
      </c>
      <c r="H73" s="9">
        <v>36</v>
      </c>
      <c r="I73" s="9">
        <v>34</v>
      </c>
      <c r="J73" s="9"/>
      <c r="K73" s="9">
        <v>35</v>
      </c>
      <c r="L73" s="9">
        <v>55</v>
      </c>
      <c r="M73" s="9">
        <v>33</v>
      </c>
      <c r="N73" s="9"/>
      <c r="O73" s="9">
        <v>35</v>
      </c>
      <c r="P73" s="9">
        <v>24</v>
      </c>
      <c r="Q73" s="9">
        <v>24</v>
      </c>
    </row>
    <row r="74" spans="1:17">
      <c r="A74" t="s">
        <v>127</v>
      </c>
      <c r="B74" s="11" t="s">
        <v>128</v>
      </c>
      <c r="C74" s="9">
        <v>73</v>
      </c>
      <c r="D74" s="9">
        <v>80</v>
      </c>
      <c r="E74" s="9">
        <v>77</v>
      </c>
      <c r="F74" s="9"/>
      <c r="G74" s="9">
        <v>73</v>
      </c>
      <c r="H74" s="9">
        <v>76</v>
      </c>
      <c r="I74" s="9">
        <v>63</v>
      </c>
      <c r="J74" s="9"/>
      <c r="K74" s="9">
        <v>69</v>
      </c>
      <c r="L74" s="9">
        <v>130</v>
      </c>
      <c r="M74" s="9">
        <v>82</v>
      </c>
      <c r="N74" s="9"/>
      <c r="O74" s="9">
        <v>94</v>
      </c>
      <c r="P74" s="9">
        <v>56</v>
      </c>
      <c r="Q74" s="9">
        <v>55</v>
      </c>
    </row>
    <row r="75" spans="1:17">
      <c r="A75" t="s">
        <v>129</v>
      </c>
      <c r="B75" s="11" t="s">
        <v>130</v>
      </c>
      <c r="C75" s="9">
        <v>3443</v>
      </c>
      <c r="D75" s="9">
        <v>1651</v>
      </c>
      <c r="E75" s="9">
        <v>1016</v>
      </c>
      <c r="F75" s="9"/>
      <c r="G75" s="9">
        <v>10</v>
      </c>
      <c r="H75" s="9">
        <v>1</v>
      </c>
      <c r="I75" s="9">
        <v>1</v>
      </c>
      <c r="J75" s="9"/>
      <c r="K75" s="9">
        <v>147</v>
      </c>
      <c r="L75" s="9">
        <v>6</v>
      </c>
      <c r="M75" s="9">
        <v>6</v>
      </c>
      <c r="N75" s="9"/>
      <c r="O75" s="9">
        <v>882</v>
      </c>
      <c r="P75" s="9">
        <v>17</v>
      </c>
      <c r="Q75" s="9">
        <v>11</v>
      </c>
    </row>
    <row r="76" spans="1:17">
      <c r="A76" t="s">
        <v>131</v>
      </c>
      <c r="B76" s="11" t="s">
        <v>132</v>
      </c>
      <c r="C76" s="9">
        <v>3</v>
      </c>
      <c r="D76" s="9">
        <v>1</v>
      </c>
      <c r="E76" s="9">
        <v>0</v>
      </c>
      <c r="F76" s="9"/>
      <c r="G76" s="9">
        <v>7</v>
      </c>
      <c r="H76" s="9">
        <v>5</v>
      </c>
      <c r="I76" s="9">
        <v>1</v>
      </c>
      <c r="J76" s="9"/>
      <c r="K76" s="9">
        <v>2</v>
      </c>
      <c r="L76" s="9">
        <v>0</v>
      </c>
      <c r="M76" s="9">
        <v>0</v>
      </c>
      <c r="N76" s="9"/>
      <c r="O76" s="9">
        <v>100725</v>
      </c>
      <c r="P76" s="9">
        <v>90174</v>
      </c>
      <c r="Q76" s="9">
        <v>76849</v>
      </c>
    </row>
    <row r="77" spans="1:17">
      <c r="A77" t="s">
        <v>133</v>
      </c>
      <c r="B77" s="11" t="s">
        <v>134</v>
      </c>
      <c r="C77" s="9">
        <v>761</v>
      </c>
      <c r="D77" s="9">
        <v>99</v>
      </c>
      <c r="E77" s="9">
        <v>71</v>
      </c>
      <c r="F77" s="9"/>
      <c r="G77" s="9">
        <v>1248</v>
      </c>
      <c r="H77" s="9">
        <v>61</v>
      </c>
      <c r="I77" s="9">
        <v>58</v>
      </c>
      <c r="J77" s="9"/>
      <c r="K77" s="9">
        <v>117</v>
      </c>
      <c r="L77" s="9">
        <v>64</v>
      </c>
      <c r="M77" s="9">
        <v>14</v>
      </c>
      <c r="N77" s="9"/>
      <c r="O77" s="9">
        <v>748</v>
      </c>
      <c r="P77" s="9">
        <v>32</v>
      </c>
      <c r="Q77" s="9">
        <v>21</v>
      </c>
    </row>
    <row r="78" spans="1:17">
      <c r="A78" t="s">
        <v>135</v>
      </c>
      <c r="B78" s="11" t="s">
        <v>136</v>
      </c>
      <c r="C78" s="9">
        <v>8</v>
      </c>
      <c r="D78" s="9">
        <v>0</v>
      </c>
      <c r="E78" s="9">
        <v>7</v>
      </c>
      <c r="F78" s="9"/>
      <c r="G78" s="9">
        <v>17</v>
      </c>
      <c r="H78" s="9">
        <v>6</v>
      </c>
      <c r="I78" s="9">
        <v>3</v>
      </c>
      <c r="J78" s="9"/>
      <c r="K78" s="9">
        <v>5</v>
      </c>
      <c r="L78" s="9">
        <v>5</v>
      </c>
      <c r="M78" s="9">
        <v>8</v>
      </c>
      <c r="N78" s="9"/>
      <c r="O78" s="9">
        <v>7</v>
      </c>
      <c r="P78" s="9">
        <v>3</v>
      </c>
      <c r="Q78" s="9">
        <v>2</v>
      </c>
    </row>
    <row r="79" spans="1:17">
      <c r="A79" t="s">
        <v>137</v>
      </c>
      <c r="B79" s="11" t="s">
        <v>138</v>
      </c>
      <c r="C79" s="9">
        <v>1181</v>
      </c>
      <c r="D79" s="9">
        <v>233</v>
      </c>
      <c r="E79" s="9">
        <v>178</v>
      </c>
      <c r="F79" s="9"/>
      <c r="G79" s="9">
        <v>1983</v>
      </c>
      <c r="H79" s="9">
        <v>244</v>
      </c>
      <c r="I79" s="9">
        <v>256</v>
      </c>
      <c r="J79" s="9"/>
      <c r="K79" s="9">
        <v>246</v>
      </c>
      <c r="L79" s="9">
        <v>46</v>
      </c>
      <c r="M79" s="9">
        <v>41</v>
      </c>
      <c r="N79" s="9"/>
      <c r="O79" s="9">
        <v>1106</v>
      </c>
      <c r="P79" s="9">
        <v>159</v>
      </c>
      <c r="Q79" s="9">
        <v>122</v>
      </c>
    </row>
    <row r="80" spans="1:17">
      <c r="A80" t="s">
        <v>139</v>
      </c>
      <c r="B80" s="11" t="s">
        <v>140</v>
      </c>
      <c r="C80" s="9">
        <v>1062</v>
      </c>
      <c r="D80" s="9">
        <v>43</v>
      </c>
      <c r="E80" s="9">
        <v>27</v>
      </c>
      <c r="F80" s="9"/>
      <c r="G80" s="9">
        <v>1485</v>
      </c>
      <c r="H80" s="9">
        <v>42</v>
      </c>
      <c r="I80" s="9">
        <v>22</v>
      </c>
      <c r="J80" s="9"/>
      <c r="K80" s="9">
        <v>318</v>
      </c>
      <c r="L80" s="9">
        <v>20</v>
      </c>
      <c r="M80" s="9">
        <v>13</v>
      </c>
      <c r="N80" s="9"/>
      <c r="O80" s="9">
        <v>814</v>
      </c>
      <c r="P80" s="9">
        <v>22</v>
      </c>
      <c r="Q80" s="9">
        <v>23</v>
      </c>
    </row>
    <row r="81" spans="1:17">
      <c r="A81" t="s">
        <v>141</v>
      </c>
      <c r="B81" s="11" t="s">
        <v>142</v>
      </c>
      <c r="C81" s="9">
        <v>6</v>
      </c>
      <c r="D81" s="9">
        <v>4</v>
      </c>
      <c r="E81" s="9">
        <v>4</v>
      </c>
      <c r="F81" s="9"/>
      <c r="G81" s="9">
        <v>8</v>
      </c>
      <c r="H81" s="9">
        <v>1</v>
      </c>
      <c r="I81" s="9">
        <v>3</v>
      </c>
      <c r="J81" s="9"/>
      <c r="K81" s="9">
        <v>6</v>
      </c>
      <c r="L81" s="9">
        <v>2</v>
      </c>
      <c r="M81" s="9">
        <v>8</v>
      </c>
      <c r="N81" s="9"/>
      <c r="O81" s="9">
        <v>6</v>
      </c>
      <c r="P81" s="9">
        <v>2</v>
      </c>
      <c r="Q81" s="9">
        <v>3</v>
      </c>
    </row>
    <row r="82" spans="1:17">
      <c r="A82" t="s">
        <v>143</v>
      </c>
      <c r="B82" s="11" t="s">
        <v>144</v>
      </c>
      <c r="C82" s="9">
        <v>10</v>
      </c>
      <c r="D82" s="9">
        <v>5</v>
      </c>
      <c r="E82" s="9">
        <v>3</v>
      </c>
      <c r="F82" s="9"/>
      <c r="G82" s="9">
        <v>8</v>
      </c>
      <c r="H82" s="9">
        <v>2</v>
      </c>
      <c r="I82" s="9">
        <v>4</v>
      </c>
      <c r="J82" s="9"/>
      <c r="K82" s="9">
        <v>1</v>
      </c>
      <c r="L82" s="9">
        <v>3</v>
      </c>
      <c r="M82" s="9">
        <v>6</v>
      </c>
      <c r="N82" s="9"/>
      <c r="O82" s="9">
        <v>6</v>
      </c>
      <c r="P82" s="9">
        <v>1</v>
      </c>
      <c r="Q82" s="9">
        <v>4</v>
      </c>
    </row>
    <row r="83" spans="1:17">
      <c r="A83" t="s">
        <v>145</v>
      </c>
      <c r="B83" s="11" t="s">
        <v>146</v>
      </c>
      <c r="C83" s="9">
        <v>7</v>
      </c>
      <c r="D83" s="9">
        <v>8</v>
      </c>
      <c r="E83" s="9">
        <v>11</v>
      </c>
      <c r="F83" s="9"/>
      <c r="G83" s="9">
        <v>4</v>
      </c>
      <c r="H83" s="9">
        <v>2</v>
      </c>
      <c r="I83" s="9">
        <v>7</v>
      </c>
      <c r="J83" s="9"/>
      <c r="K83" s="9">
        <v>5</v>
      </c>
      <c r="L83" s="9">
        <v>5</v>
      </c>
      <c r="M83" s="9">
        <v>6</v>
      </c>
      <c r="N83" s="9"/>
      <c r="O83" s="9">
        <v>2</v>
      </c>
      <c r="P83" s="9">
        <v>4</v>
      </c>
      <c r="Q83" s="9">
        <v>6</v>
      </c>
    </row>
    <row r="84" spans="1:17">
      <c r="A84" t="s">
        <v>147</v>
      </c>
      <c r="B84" s="11" t="s">
        <v>148</v>
      </c>
      <c r="C84" s="9">
        <v>2335</v>
      </c>
      <c r="D84" s="9">
        <v>874</v>
      </c>
      <c r="E84" s="9">
        <v>53</v>
      </c>
      <c r="F84" s="9"/>
      <c r="G84" s="9">
        <v>2939</v>
      </c>
      <c r="H84" s="9">
        <v>2592</v>
      </c>
      <c r="I84" s="9">
        <v>2615</v>
      </c>
      <c r="J84" s="9"/>
      <c r="K84" s="9">
        <v>305</v>
      </c>
      <c r="L84" s="9">
        <v>366</v>
      </c>
      <c r="M84" s="9">
        <v>143</v>
      </c>
      <c r="N84" s="9"/>
      <c r="O84" s="9">
        <v>2063</v>
      </c>
      <c r="P84" s="9">
        <v>1806</v>
      </c>
      <c r="Q84" s="9">
        <v>377</v>
      </c>
    </row>
    <row r="85" spans="1:17">
      <c r="A85" t="s">
        <v>149</v>
      </c>
      <c r="B85" t="s">
        <v>150</v>
      </c>
      <c r="C85" s="9">
        <v>1314</v>
      </c>
      <c r="D85" s="9">
        <v>42</v>
      </c>
      <c r="E85" s="9">
        <v>46</v>
      </c>
      <c r="F85" s="9"/>
      <c r="G85" s="9">
        <v>1874</v>
      </c>
      <c r="H85" s="9">
        <v>23</v>
      </c>
      <c r="I85" s="9">
        <v>22</v>
      </c>
      <c r="J85" s="9"/>
      <c r="K85" s="9">
        <v>216</v>
      </c>
      <c r="L85" s="9">
        <v>4</v>
      </c>
      <c r="M85" s="9">
        <v>8</v>
      </c>
      <c r="N85" s="9"/>
      <c r="O85" s="9">
        <v>1139</v>
      </c>
      <c r="P85" s="9">
        <v>22</v>
      </c>
      <c r="Q85" s="9">
        <v>20</v>
      </c>
    </row>
    <row r="86" spans="1:17">
      <c r="A86" t="s">
        <v>151</v>
      </c>
      <c r="B86" t="s">
        <v>152</v>
      </c>
      <c r="C86" s="9">
        <v>8384</v>
      </c>
      <c r="D86" s="9">
        <v>246</v>
      </c>
      <c r="E86" s="9">
        <v>172</v>
      </c>
      <c r="F86" s="9"/>
      <c r="G86" s="9">
        <v>16300</v>
      </c>
      <c r="H86" s="9">
        <v>4725</v>
      </c>
      <c r="I86" s="9">
        <v>1046</v>
      </c>
      <c r="J86" s="9"/>
      <c r="K86" s="9">
        <v>1437</v>
      </c>
      <c r="L86" s="9">
        <v>308</v>
      </c>
      <c r="M86" s="9">
        <v>21</v>
      </c>
      <c r="N86" s="9"/>
      <c r="O86" s="9">
        <v>8799</v>
      </c>
      <c r="P86" s="9">
        <v>1016</v>
      </c>
      <c r="Q86" s="9">
        <v>137</v>
      </c>
    </row>
    <row r="87" spans="1:17">
      <c r="A87" t="s">
        <v>153</v>
      </c>
      <c r="B87" t="s">
        <v>154</v>
      </c>
      <c r="C87" s="9">
        <v>2569</v>
      </c>
      <c r="D87" s="9">
        <v>80</v>
      </c>
      <c r="E87" s="9">
        <v>95</v>
      </c>
      <c r="F87" s="9"/>
      <c r="G87" s="9">
        <v>8124</v>
      </c>
      <c r="H87" s="9">
        <v>797</v>
      </c>
      <c r="I87" s="9">
        <v>152</v>
      </c>
      <c r="J87" s="9"/>
      <c r="K87" s="9">
        <v>553</v>
      </c>
      <c r="L87" s="9">
        <v>26</v>
      </c>
      <c r="M87" s="9">
        <v>8</v>
      </c>
      <c r="N87" s="9"/>
      <c r="O87" s="9">
        <v>4951</v>
      </c>
      <c r="P87" s="9">
        <v>340</v>
      </c>
      <c r="Q87" s="9">
        <v>61</v>
      </c>
    </row>
    <row r="88" spans="1:17">
      <c r="A88" t="s">
        <v>155</v>
      </c>
      <c r="B88" t="s">
        <v>156</v>
      </c>
      <c r="C88" s="9">
        <v>6</v>
      </c>
      <c r="D88" s="9">
        <v>4</v>
      </c>
      <c r="E88" s="9">
        <v>1</v>
      </c>
      <c r="F88" s="9"/>
      <c r="G88" s="9">
        <v>6</v>
      </c>
      <c r="H88" s="9">
        <v>3</v>
      </c>
      <c r="I88" s="9">
        <v>2</v>
      </c>
      <c r="J88" s="9"/>
      <c r="K88" s="9">
        <v>3</v>
      </c>
      <c r="L88" s="9">
        <v>3</v>
      </c>
      <c r="M88" s="9">
        <v>1</v>
      </c>
      <c r="N88" s="9"/>
      <c r="O88" s="9">
        <v>3</v>
      </c>
      <c r="P88" s="9">
        <v>4</v>
      </c>
      <c r="Q88" s="9">
        <v>2</v>
      </c>
    </row>
    <row r="89" spans="1:17" s="4" customFormat="1" ht="15" thickBot="1"/>
    <row r="90" spans="1:17">
      <c r="B90" s="12" t="s">
        <v>165</v>
      </c>
      <c r="C90" s="9">
        <f>SUM(C17:C22)</f>
        <v>31010</v>
      </c>
      <c r="D90" s="9">
        <f t="shared" ref="D90:Q90" si="0">SUM(D17:D22)</f>
        <v>40113</v>
      </c>
      <c r="E90" s="9">
        <f t="shared" si="0"/>
        <v>43960</v>
      </c>
      <c r="F90" s="9"/>
      <c r="G90" s="9">
        <f t="shared" si="0"/>
        <v>40339</v>
      </c>
      <c r="H90" s="9">
        <f t="shared" si="0"/>
        <v>36829</v>
      </c>
      <c r="I90" s="9">
        <f t="shared" si="0"/>
        <v>41382</v>
      </c>
      <c r="J90" s="9"/>
      <c r="K90" s="9">
        <f t="shared" si="0"/>
        <v>43363</v>
      </c>
      <c r="L90" s="9">
        <f t="shared" si="0"/>
        <v>45822</v>
      </c>
      <c r="M90" s="9">
        <f t="shared" si="0"/>
        <v>48020</v>
      </c>
      <c r="N90" s="9"/>
      <c r="O90" s="9">
        <f t="shared" si="0"/>
        <v>38740</v>
      </c>
      <c r="P90" s="9">
        <f t="shared" si="0"/>
        <v>39556</v>
      </c>
      <c r="Q90" s="9">
        <f t="shared" si="0"/>
        <v>38179</v>
      </c>
    </row>
    <row r="91" spans="1:17">
      <c r="B91" s="13" t="s">
        <v>166</v>
      </c>
      <c r="C91" s="14">
        <f>AVERAGE(C90:E90,G90:I90,K90:M90,O90:Q90)</f>
        <v>40609.416666666664</v>
      </c>
    </row>
    <row r="92" spans="1:17" s="1" customFormat="1">
      <c r="B92" s="12" t="s">
        <v>167</v>
      </c>
      <c r="C92" s="15">
        <f>$C$91/C90</f>
        <v>1.3095587444910244</v>
      </c>
      <c r="D92" s="15">
        <f t="shared" ref="D92:Q92" si="1">$C$91/D90</f>
        <v>1.0123754560034568</v>
      </c>
      <c r="E92" s="15">
        <f t="shared" si="1"/>
        <v>0.92378108886866839</v>
      </c>
      <c r="F92" s="15"/>
      <c r="G92" s="15">
        <f t="shared" si="1"/>
        <v>1.0067036036259367</v>
      </c>
      <c r="H92" s="15">
        <f t="shared" si="1"/>
        <v>1.1026478228207843</v>
      </c>
      <c r="I92" s="15">
        <f t="shared" si="1"/>
        <v>0.98133044963188498</v>
      </c>
      <c r="J92" s="15"/>
      <c r="K92" s="15">
        <f t="shared" si="1"/>
        <v>0.93649924282606523</v>
      </c>
      <c r="L92" s="15">
        <f t="shared" si="1"/>
        <v>0.88624278003288082</v>
      </c>
      <c r="M92" s="15">
        <f t="shared" si="1"/>
        <v>0.84567714841038455</v>
      </c>
      <c r="N92" s="15"/>
      <c r="O92" s="15">
        <f t="shared" si="1"/>
        <v>1.0482554637755979</v>
      </c>
      <c r="P92" s="15">
        <f t="shared" si="1"/>
        <v>1.026631020999764</v>
      </c>
      <c r="Q92" s="15">
        <f t="shared" si="1"/>
        <v>1.0636584684425119</v>
      </c>
    </row>
  </sheetData>
  <mergeCells count="4">
    <mergeCell ref="C2:E2"/>
    <mergeCell ref="G2:I2"/>
    <mergeCell ref="K2:M2"/>
    <mergeCell ref="O2:Q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abSelected="1" topLeftCell="B1" workbookViewId="0">
      <selection activeCell="C83" sqref="C83"/>
    </sheetView>
  </sheetViews>
  <sheetFormatPr baseColWidth="10" defaultColWidth="8.83203125" defaultRowHeight="14" x14ac:dyDescent="0"/>
  <cols>
    <col min="1" max="1" width="0" hidden="1" customWidth="1"/>
    <col min="3" max="3" width="14.5" customWidth="1"/>
    <col min="4" max="8" width="11.6640625" customWidth="1"/>
    <col min="9" max="9" width="10.1640625" customWidth="1"/>
    <col min="10" max="14" width="11.6640625" customWidth="1"/>
    <col min="15" max="15" width="10.33203125" customWidth="1"/>
    <col min="16" max="20" width="11.6640625" customWidth="1"/>
    <col min="21" max="21" width="10.5" style="9" customWidth="1"/>
    <col min="22" max="26" width="11.6640625" customWidth="1"/>
    <col min="27" max="27" width="10.83203125" customWidth="1"/>
  </cols>
  <sheetData>
    <row r="1" spans="1:27">
      <c r="D1" s="23"/>
      <c r="E1" t="s">
        <v>172</v>
      </c>
      <c r="G1" s="33"/>
      <c r="H1" t="s">
        <v>173</v>
      </c>
      <c r="M1" s="36"/>
      <c r="N1" t="s">
        <v>174</v>
      </c>
      <c r="Q1" s="41"/>
      <c r="R1" t="s">
        <v>175</v>
      </c>
    </row>
    <row r="2" spans="1:27" ht="18">
      <c r="A2" s="2" t="s">
        <v>0</v>
      </c>
      <c r="B2" s="2"/>
      <c r="C2" s="2"/>
      <c r="D2" s="42" t="s">
        <v>161</v>
      </c>
      <c r="E2" s="42"/>
      <c r="F2" s="42"/>
      <c r="G2" s="46" t="s">
        <v>170</v>
      </c>
      <c r="H2" s="42"/>
      <c r="I2" s="2"/>
      <c r="J2" s="43" t="s">
        <v>162</v>
      </c>
      <c r="K2" s="43"/>
      <c r="L2" s="43"/>
      <c r="M2" s="43" t="s">
        <v>170</v>
      </c>
      <c r="N2" s="43"/>
      <c r="O2" s="2"/>
      <c r="P2" s="45" t="s">
        <v>164</v>
      </c>
      <c r="Q2" s="45"/>
      <c r="R2" s="45"/>
      <c r="S2" s="45" t="s">
        <v>170</v>
      </c>
      <c r="T2" s="45"/>
      <c r="V2" s="44" t="s">
        <v>163</v>
      </c>
      <c r="W2" s="44"/>
      <c r="X2" s="44"/>
      <c r="Y2" s="44" t="s">
        <v>170</v>
      </c>
      <c r="Z2" s="44"/>
    </row>
    <row r="3" spans="1:27" ht="29" thickBot="1">
      <c r="A3" s="3" t="s">
        <v>157</v>
      </c>
      <c r="B3" s="3"/>
      <c r="C3" s="4"/>
      <c r="D3" s="8" t="s">
        <v>158</v>
      </c>
      <c r="E3" s="6" t="s">
        <v>159</v>
      </c>
      <c r="F3" s="7" t="s">
        <v>160</v>
      </c>
      <c r="G3" s="8" t="s">
        <v>158</v>
      </c>
      <c r="H3" s="6" t="s">
        <v>159</v>
      </c>
      <c r="I3" s="21" t="s">
        <v>171</v>
      </c>
      <c r="J3" s="8" t="s">
        <v>158</v>
      </c>
      <c r="K3" s="6" t="s">
        <v>159</v>
      </c>
      <c r="L3" s="7" t="s">
        <v>160</v>
      </c>
      <c r="M3" s="8" t="s">
        <v>158</v>
      </c>
      <c r="N3" s="6" t="s">
        <v>159</v>
      </c>
      <c r="O3" s="21" t="s">
        <v>171</v>
      </c>
      <c r="P3" s="8" t="s">
        <v>158</v>
      </c>
      <c r="Q3" s="6" t="s">
        <v>159</v>
      </c>
      <c r="R3" s="7" t="s">
        <v>160</v>
      </c>
      <c r="S3" s="8" t="s">
        <v>158</v>
      </c>
      <c r="T3" s="6" t="s">
        <v>159</v>
      </c>
      <c r="U3" s="21" t="s">
        <v>171</v>
      </c>
      <c r="V3" s="8" t="s">
        <v>158</v>
      </c>
      <c r="W3" s="6" t="s">
        <v>159</v>
      </c>
      <c r="X3" s="7" t="s">
        <v>160</v>
      </c>
      <c r="Y3" s="8" t="s">
        <v>158</v>
      </c>
      <c r="Z3" s="6" t="s">
        <v>159</v>
      </c>
      <c r="AA3" s="21" t="s">
        <v>171</v>
      </c>
    </row>
    <row r="4" spans="1:27" hidden="1"/>
    <row r="5" spans="1:27" hidden="1">
      <c r="A5" t="s">
        <v>17</v>
      </c>
      <c r="C5" t="s">
        <v>18</v>
      </c>
      <c r="D5" s="16">
        <f>'Raw Data'!C17*'Raw Data'!C$92</f>
        <v>25781.283002794797</v>
      </c>
      <c r="E5" s="16">
        <f>'Raw Data'!D17*'Raw Data'!D$92</f>
        <v>25920.861175512509</v>
      </c>
      <c r="F5" s="16">
        <f>'Raw Data'!E17*'Raw Data'!E$92</f>
        <v>25805.824717546253</v>
      </c>
      <c r="G5" s="16"/>
      <c r="H5" s="16"/>
      <c r="I5" s="16"/>
      <c r="J5" s="16">
        <f>'Raw Data'!G17*'Raw Data'!G$92</f>
        <v>25740.404441111576</v>
      </c>
      <c r="K5" s="16">
        <f>'Raw Data'!H17*'Raw Data'!H$92</f>
        <v>25910.018540642792</v>
      </c>
      <c r="L5" s="16">
        <f>'Raw Data'!I17*'Raw Data'!I$92</f>
        <v>25785.438894527411</v>
      </c>
      <c r="M5" s="16"/>
      <c r="N5" s="16"/>
      <c r="O5" s="16"/>
      <c r="P5" s="16">
        <f>'Raw Data'!O17*'Raw Data'!O$92</f>
        <v>25861.510546807775</v>
      </c>
      <c r="Q5" s="16">
        <f>'Raw Data'!P17*'Raw Data'!P$92</f>
        <v>25932.699590454038</v>
      </c>
      <c r="R5" s="16">
        <f>'Raw Data'!Q17*'Raw Data'!Q$92</f>
        <v>25866.046635585004</v>
      </c>
      <c r="S5" s="16"/>
      <c r="T5" s="16"/>
      <c r="V5" s="16">
        <f>'Raw Data'!K17*'Raw Data'!K$92</f>
        <v>25716.269208003752</v>
      </c>
      <c r="W5" s="16">
        <f>'Raw Data'!L17*'Raw Data'!L$92</f>
        <v>25830.432066838344</v>
      </c>
      <c r="X5" s="16">
        <f>'Raw Data'!M17*'Raw Data'!M$92</f>
        <v>25723.807500347077</v>
      </c>
      <c r="Y5" s="16"/>
      <c r="Z5" s="16"/>
    </row>
    <row r="6" spans="1:27" hidden="1">
      <c r="A6" t="s">
        <v>19</v>
      </c>
      <c r="C6" t="s">
        <v>20</v>
      </c>
      <c r="D6" s="16">
        <f>'Raw Data'!C18*'Raw Data'!C$92</f>
        <v>10225.034676985919</v>
      </c>
      <c r="E6" s="16">
        <f>'Raw Data'!D18*'Raw Data'!D$92</f>
        <v>10150.076321890658</v>
      </c>
      <c r="F6" s="16">
        <f>'Raw Data'!E18*'Raw Data'!E$92</f>
        <v>10282.607300197147</v>
      </c>
      <c r="G6" s="16"/>
      <c r="H6" s="16"/>
      <c r="I6" s="16"/>
      <c r="J6" s="16">
        <f>'Raw Data'!G18*'Raw Data'!G$92</f>
        <v>10199.92091193799</v>
      </c>
      <c r="K6" s="16">
        <f>'Raw Data'!H18*'Raw Data'!H$92</f>
        <v>10209.416191497641</v>
      </c>
      <c r="L6" s="16">
        <f>'Raw Data'!I18*'Raw Data'!I$92</f>
        <v>10323.59633012743</v>
      </c>
      <c r="M6" s="16"/>
      <c r="N6" s="16"/>
      <c r="O6" s="16"/>
      <c r="P6" s="16">
        <f>'Raw Data'!O18*'Raw Data'!O$92</f>
        <v>9942.7030739115453</v>
      </c>
      <c r="Q6" s="16">
        <f>'Raw Data'!P18*'Raw Data'!P$92</f>
        <v>9969.6138449287082</v>
      </c>
      <c r="R6" s="16">
        <f>'Raw Data'!Q18*'Raw Data'!Q$92</f>
        <v>10032.426674349772</v>
      </c>
      <c r="S6" s="16"/>
      <c r="T6" s="16"/>
      <c r="V6" s="16">
        <f>'Raw Data'!K18*'Raw Data'!K$92</f>
        <v>10104.826830093243</v>
      </c>
      <c r="W6" s="16">
        <f>'Raw Data'!L18*'Raw Data'!L$92</f>
        <v>10110.257634615104</v>
      </c>
      <c r="X6" s="16">
        <f>'Raw Data'!M18*'Raw Data'!M$92</f>
        <v>10258.063810217964</v>
      </c>
      <c r="Y6" s="16"/>
      <c r="Z6" s="16"/>
    </row>
    <row r="7" spans="1:27" hidden="1">
      <c r="A7" t="s">
        <v>21</v>
      </c>
      <c r="C7" t="s">
        <v>22</v>
      </c>
      <c r="D7" s="16">
        <f>'Raw Data'!C19*'Raw Data'!C$92</f>
        <v>3042.1049634526498</v>
      </c>
      <c r="E7" s="16">
        <f>'Raw Data'!D19*'Raw Data'!D$92</f>
        <v>2962.2105842661144</v>
      </c>
      <c r="F7" s="16">
        <f>'Raw Data'!E19*'Raw Data'!E$92</f>
        <v>2967.1848574461628</v>
      </c>
      <c r="G7" s="16"/>
      <c r="H7" s="16"/>
      <c r="I7" s="16"/>
      <c r="J7" s="16">
        <f>'Raw Data'!G19*'Raw Data'!G$92</f>
        <v>3029.1711433104433</v>
      </c>
      <c r="K7" s="16">
        <f>'Raw Data'!H19*'Raw Data'!H$92</f>
        <v>2928.6326174120031</v>
      </c>
      <c r="L7" s="16">
        <f>'Raw Data'!I19*'Raw Data'!I$92</f>
        <v>2941.0473575467595</v>
      </c>
      <c r="M7" s="16"/>
      <c r="N7" s="16"/>
      <c r="O7" s="16"/>
      <c r="P7" s="16">
        <f>'Raw Data'!O19*'Raw Data'!O$92</f>
        <v>3158.3937123558762</v>
      </c>
      <c r="Q7" s="16">
        <f>'Raw Data'!P19*'Raw Data'!P$92</f>
        <v>3148.6773414062764</v>
      </c>
      <c r="R7" s="16">
        <f>'Raw Data'!Q19*'Raw Data'!Q$92</f>
        <v>3175.0205283008981</v>
      </c>
      <c r="S7" s="16"/>
      <c r="T7" s="16"/>
      <c r="V7" s="16">
        <f>'Raw Data'!K19*'Raw Data'!K$92</f>
        <v>3215.9383998647081</v>
      </c>
      <c r="W7" s="16">
        <f>'Raw Data'!L19*'Raw Data'!L$92</f>
        <v>3108.0534295753132</v>
      </c>
      <c r="X7" s="16">
        <f>'Raw Data'!M19*'Raw Data'!M$92</f>
        <v>3085.8759145494932</v>
      </c>
      <c r="Y7" s="16"/>
      <c r="Z7" s="16"/>
    </row>
    <row r="8" spans="1:27" hidden="1">
      <c r="A8" t="s">
        <v>23</v>
      </c>
      <c r="C8" t="s">
        <v>24</v>
      </c>
      <c r="D8" s="16">
        <f>'Raw Data'!C20*'Raw Data'!C$92</f>
        <v>825.02200902934533</v>
      </c>
      <c r="E8" s="16">
        <f>'Raw Data'!D20*'Raw Data'!D$92</f>
        <v>825.08599664281724</v>
      </c>
      <c r="F8" s="16">
        <f>'Raw Data'!E20*'Raw Data'!E$92</f>
        <v>846.18347740370029</v>
      </c>
      <c r="G8" s="16"/>
      <c r="H8" s="16"/>
      <c r="I8" s="16"/>
      <c r="J8" s="16">
        <f>'Raw Data'!G20*'Raw Data'!G$92</f>
        <v>841.60421263128308</v>
      </c>
      <c r="K8" s="16">
        <f>'Raw Data'!H20*'Raw Data'!H$92</f>
        <v>847.93617574918312</v>
      </c>
      <c r="L8" s="16">
        <f>'Raw Data'!I20*'Raw Data'!I$92</f>
        <v>823.33624724115145</v>
      </c>
      <c r="M8" s="16"/>
      <c r="N8" s="16"/>
      <c r="O8" s="16"/>
      <c r="P8" s="16">
        <f>'Raw Data'!O20*'Raw Data'!O$92</f>
        <v>880.53458957150224</v>
      </c>
      <c r="Q8" s="16">
        <f>'Raw Data'!P20*'Raw Data'!P$92</f>
        <v>841.83743721980647</v>
      </c>
      <c r="R8" s="16">
        <f>'Raw Data'!Q20*'Raw Data'!Q$92</f>
        <v>828.58994691671671</v>
      </c>
      <c r="S8" s="16"/>
      <c r="T8" s="16"/>
      <c r="V8" s="16">
        <f>'Raw Data'!K20*'Raw Data'!K$92</f>
        <v>856.89680718584964</v>
      </c>
      <c r="W8" s="16">
        <f>'Raw Data'!L20*'Raw Data'!L$92</f>
        <v>846.36185493140113</v>
      </c>
      <c r="X8" s="16">
        <f>'Raw Data'!M20*'Raw Data'!M$92</f>
        <v>838.06605407469112</v>
      </c>
      <c r="Y8" s="16"/>
      <c r="Z8" s="16"/>
    </row>
    <row r="9" spans="1:27" hidden="1">
      <c r="A9" t="s">
        <v>25</v>
      </c>
      <c r="C9" t="s">
        <v>26</v>
      </c>
      <c r="D9" s="16">
        <f>'Raw Data'!C21*'Raw Data'!C$92</f>
        <v>536.91908524131998</v>
      </c>
      <c r="E9" s="16">
        <f>'Raw Data'!D21*'Raw Data'!D$92</f>
        <v>531.49711440181477</v>
      </c>
      <c r="F9" s="16">
        <f>'Raw Data'!E21*'Raw Data'!E$92</f>
        <v>487.75641492265692</v>
      </c>
      <c r="G9" s="16"/>
      <c r="H9" s="16"/>
      <c r="I9" s="16"/>
      <c r="J9" s="16">
        <f>'Raw Data'!G21*'Raw Data'!G$92</f>
        <v>581.87468289579147</v>
      </c>
      <c r="K9" s="16">
        <f>'Raw Data'!H21*'Raw Data'!H$92</f>
        <v>522.6550680170518</v>
      </c>
      <c r="L9" s="16">
        <f>'Raw Data'!I21*'Raw Data'!I$92</f>
        <v>541.69440819680051</v>
      </c>
      <c r="M9" s="16"/>
      <c r="N9" s="16"/>
      <c r="O9" s="16"/>
      <c r="P9" s="16">
        <f>'Raw Data'!O21*'Raw Data'!O$92</f>
        <v>527.27249827912567</v>
      </c>
      <c r="Q9" s="16">
        <f>'Raw Data'!P21*'Raw Data'!P$92</f>
        <v>518.44866560488083</v>
      </c>
      <c r="R9" s="16">
        <f>'Raw Data'!Q21*'Raw Data'!Q$92</f>
        <v>506.30143097863566</v>
      </c>
      <c r="S9" s="16"/>
      <c r="T9" s="16"/>
      <c r="V9" s="16">
        <f>'Raw Data'!K21*'Raw Data'!K$92</f>
        <v>517.88408128281412</v>
      </c>
      <c r="W9" s="16">
        <f>'Raw Data'!L21*'Raw Data'!L$92</f>
        <v>502.49965627864344</v>
      </c>
      <c r="X9" s="16">
        <f>'Raw Data'!M21*'Raw Data'!M$92</f>
        <v>487.11003748438151</v>
      </c>
      <c r="Y9" s="16"/>
      <c r="Z9" s="16"/>
    </row>
    <row r="10" spans="1:27" hidden="1">
      <c r="A10" t="s">
        <v>27</v>
      </c>
      <c r="C10" t="s">
        <v>28</v>
      </c>
      <c r="D10" s="16">
        <f>'Raw Data'!C22*'Raw Data'!C$92</f>
        <v>199.05292916263571</v>
      </c>
      <c r="E10" s="16">
        <f>'Raw Data'!D22*'Raw Data'!D$92</f>
        <v>219.68547395275013</v>
      </c>
      <c r="F10" s="16">
        <f>'Raw Data'!E22*'Raw Data'!E$92</f>
        <v>219.85989915074308</v>
      </c>
      <c r="G10" s="16"/>
      <c r="H10" s="16"/>
      <c r="I10" s="16"/>
      <c r="J10" s="16">
        <f>'Raw Data'!G22*'Raw Data'!G$92</f>
        <v>216.44127477957639</v>
      </c>
      <c r="K10" s="16">
        <f>'Raw Data'!H22*'Raw Data'!H$92</f>
        <v>190.75807334799569</v>
      </c>
      <c r="L10" s="16">
        <f>'Raw Data'!I22*'Raw Data'!I$92</f>
        <v>194.30342902711322</v>
      </c>
      <c r="M10" s="16"/>
      <c r="N10" s="16"/>
      <c r="O10" s="16"/>
      <c r="P10" s="16">
        <f>'Raw Data'!O22*'Raw Data'!O$92</f>
        <v>239.00224574083632</v>
      </c>
      <c r="Q10" s="16">
        <f>'Raw Data'!P22*'Raw Data'!P$92</f>
        <v>198.13978705295446</v>
      </c>
      <c r="R10" s="16">
        <f>'Raw Data'!Q22*'Raw Data'!Q$92</f>
        <v>201.03145053563475</v>
      </c>
      <c r="S10" s="16"/>
      <c r="T10" s="16"/>
      <c r="V10" s="16">
        <f>'Raw Data'!K22*'Raw Data'!K$92</f>
        <v>197.60134023629976</v>
      </c>
      <c r="W10" s="16">
        <f>'Raw Data'!L22*'Raw Data'!L$92</f>
        <v>211.81202442785852</v>
      </c>
      <c r="X10" s="16">
        <f>'Raw Data'!M22*'Raw Data'!M$92</f>
        <v>216.49334999305844</v>
      </c>
      <c r="Y10" s="16"/>
      <c r="Z10" s="16"/>
    </row>
    <row r="11" spans="1:27" hidden="1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V11" s="16"/>
      <c r="W11" s="16"/>
      <c r="X11" s="16"/>
      <c r="Y11" s="16"/>
      <c r="Z11" s="16"/>
    </row>
    <row r="12" spans="1:27" hidden="1">
      <c r="A12" t="s">
        <v>29</v>
      </c>
      <c r="C12" t="s">
        <v>30</v>
      </c>
      <c r="D12" s="16">
        <f>'Raw Data'!C24*'Raw Data'!C$92</f>
        <v>53.691908524132003</v>
      </c>
      <c r="E12" s="16">
        <f>'Raw Data'!D24*'Raw Data'!D$92</f>
        <v>42.519769152145187</v>
      </c>
      <c r="F12" s="16">
        <f>'Raw Data'!E24*'Raw Data'!E$92</f>
        <v>37.875024643615404</v>
      </c>
      <c r="G12" s="16"/>
      <c r="H12" s="16"/>
      <c r="I12" s="16"/>
      <c r="J12" s="16">
        <f>'Raw Data'!G24*'Raw Data'!G$92</f>
        <v>49.328476577670898</v>
      </c>
      <c r="K12" s="16">
        <f>'Raw Data'!H24*'Raw Data'!H$92</f>
        <v>33.079434684623529</v>
      </c>
      <c r="L12" s="16">
        <f>'Raw Data'!I24*'Raw Data'!I$92</f>
        <v>29.439913488956549</v>
      </c>
      <c r="M12" s="16"/>
      <c r="N12" s="16"/>
      <c r="O12" s="16"/>
      <c r="P12" s="16">
        <f>'Raw Data'!O24*'Raw Data'!O$92</f>
        <v>44.026729478575113</v>
      </c>
      <c r="Q12" s="16">
        <f>'Raw Data'!P24*'Raw Data'!P$92</f>
        <v>36.958716755991503</v>
      </c>
      <c r="R12" s="16">
        <f>'Raw Data'!Q24*'Raw Data'!Q$92</f>
        <v>31.909754053275357</v>
      </c>
      <c r="S12" s="16"/>
      <c r="T12" s="16"/>
      <c r="V12" s="16">
        <f>'Raw Data'!K24*'Raw Data'!K$92</f>
        <v>35.586971227390478</v>
      </c>
      <c r="W12" s="16">
        <f>'Raw Data'!L24*'Raw Data'!L$92</f>
        <v>35.449711201315232</v>
      </c>
      <c r="X12" s="16">
        <f>'Raw Data'!M24*'Raw Data'!M$92</f>
        <v>33.827085936415379</v>
      </c>
      <c r="Y12" s="16"/>
      <c r="Z12" s="16"/>
    </row>
    <row r="13" spans="1:27" hidden="1">
      <c r="A13" t="s">
        <v>31</v>
      </c>
      <c r="C13" t="s">
        <v>32</v>
      </c>
      <c r="D13" s="16">
        <f>'Raw Data'!C25*'Raw Data'!C$92</f>
        <v>26.191174889820488</v>
      </c>
      <c r="E13" s="16">
        <f>'Raw Data'!D25*'Raw Data'!D$92</f>
        <v>23.284635488079505</v>
      </c>
      <c r="F13" s="16">
        <f>'Raw Data'!E25*'Raw Data'!E$92</f>
        <v>23.09452722171671</v>
      </c>
      <c r="G13" s="16"/>
      <c r="H13" s="16"/>
      <c r="I13" s="16"/>
      <c r="J13" s="16">
        <f>'Raw Data'!G25*'Raw Data'!G$92</f>
        <v>29.194404505152164</v>
      </c>
      <c r="K13" s="16">
        <f>'Raw Data'!H25*'Raw Data'!H$92</f>
        <v>22.052956456415686</v>
      </c>
      <c r="L13" s="16">
        <f>'Raw Data'!I25*'Raw Data'!I$92</f>
        <v>16.682617643742045</v>
      </c>
      <c r="M13" s="16"/>
      <c r="N13" s="16"/>
      <c r="O13" s="16"/>
      <c r="P13" s="16">
        <f>'Raw Data'!O25*'Raw Data'!O$92</f>
        <v>24.10987566683875</v>
      </c>
      <c r="Q13" s="16">
        <f>'Raw Data'!P25*'Raw Data'!P$92</f>
        <v>18.479358377995752</v>
      </c>
      <c r="R13" s="16">
        <f>'Raw Data'!Q25*'Raw Data'!Q$92</f>
        <v>21.273169368850237</v>
      </c>
      <c r="S13" s="16"/>
      <c r="T13" s="16"/>
      <c r="V13" s="16">
        <f>'Raw Data'!K25*'Raw Data'!K$92</f>
        <v>19.666484099347368</v>
      </c>
      <c r="W13" s="16">
        <f>'Raw Data'!L25*'Raw Data'!L$92</f>
        <v>24.814797840920662</v>
      </c>
      <c r="X13" s="16">
        <f>'Raw Data'!M25*'Raw Data'!M$92</f>
        <v>10.148125780924614</v>
      </c>
      <c r="Y13" s="16"/>
      <c r="Z13" s="16"/>
    </row>
    <row r="14" spans="1:27" hidden="1">
      <c r="A14" t="s">
        <v>33</v>
      </c>
      <c r="C14" t="s">
        <v>34</v>
      </c>
      <c r="D14" s="16">
        <f>'Raw Data'!C26*'Raw Data'!C$92</f>
        <v>30.119851123293561</v>
      </c>
      <c r="E14" s="16">
        <f>'Raw Data'!D26*'Raw Data'!D$92</f>
        <v>19.235133664065678</v>
      </c>
      <c r="F14" s="16">
        <f>'Raw Data'!E26*'Raw Data'!E$92</f>
        <v>18.47562177737337</v>
      </c>
      <c r="G14" s="16"/>
      <c r="H14" s="16"/>
      <c r="I14" s="16"/>
      <c r="J14" s="16">
        <f>'Raw Data'!G26*'Raw Data'!G$92</f>
        <v>27.180997297900291</v>
      </c>
      <c r="K14" s="16">
        <f>'Raw Data'!H26*'Raw Data'!H$92</f>
        <v>14.334421696670196</v>
      </c>
      <c r="L14" s="16">
        <f>'Raw Data'!I26*'Raw Data'!I$92</f>
        <v>14.719956744478274</v>
      </c>
      <c r="M14" s="16"/>
      <c r="N14" s="16"/>
      <c r="O14" s="16"/>
      <c r="P14" s="16">
        <f>'Raw Data'!O26*'Raw Data'!O$92</f>
        <v>22.013364739287557</v>
      </c>
      <c r="Q14" s="16">
        <f>'Raw Data'!P26*'Raw Data'!P$92</f>
        <v>13.346203272996933</v>
      </c>
      <c r="R14" s="16">
        <f>'Raw Data'!Q26*'Raw Data'!Q$92</f>
        <v>11.70024315286763</v>
      </c>
      <c r="S14" s="16"/>
      <c r="T14" s="16"/>
      <c r="V14" s="16">
        <f>'Raw Data'!K26*'Raw Data'!K$92</f>
        <v>18.729984856521305</v>
      </c>
      <c r="W14" s="16">
        <f>'Raw Data'!L26*'Raw Data'!L$92</f>
        <v>23.042312280854901</v>
      </c>
      <c r="X14" s="16">
        <f>'Raw Data'!M26*'Raw Data'!M$92</f>
        <v>23.678960155490767</v>
      </c>
      <c r="Y14" s="16"/>
      <c r="Z14" s="16"/>
    </row>
    <row r="15" spans="1:27" hidden="1">
      <c r="A15" t="s">
        <v>35</v>
      </c>
      <c r="C15" t="s">
        <v>36</v>
      </c>
      <c r="D15" s="16">
        <f>'Raw Data'!C27*'Raw Data'!C$92</f>
        <v>27.500733634311512</v>
      </c>
      <c r="E15" s="16">
        <f>'Raw Data'!D27*'Raw Data'!D$92</f>
        <v>17.210382752058766</v>
      </c>
      <c r="F15" s="16">
        <f>'Raw Data'!E27*'Raw Data'!E$92</f>
        <v>11.085373066424021</v>
      </c>
      <c r="G15" s="16"/>
      <c r="H15" s="16"/>
      <c r="I15" s="16"/>
      <c r="J15" s="16">
        <f>'Raw Data'!G27*'Raw Data'!G$92</f>
        <v>22.147479279770607</v>
      </c>
      <c r="K15" s="16">
        <f>'Raw Data'!H27*'Raw Data'!H$92</f>
        <v>8.8211825825662746</v>
      </c>
      <c r="L15" s="16">
        <f>'Raw Data'!I27*'Raw Data'!I$92</f>
        <v>15.70128719411016</v>
      </c>
      <c r="M15" s="16"/>
      <c r="N15" s="16"/>
      <c r="O15" s="16"/>
      <c r="P15" s="16">
        <f>'Raw Data'!O27*'Raw Data'!O$92</f>
        <v>23.061620203063153</v>
      </c>
      <c r="Q15" s="16">
        <f>'Raw Data'!P27*'Raw Data'!P$92</f>
        <v>14.372834293996696</v>
      </c>
      <c r="R15" s="16">
        <f>'Raw Data'!Q27*'Raw Data'!Q$92</f>
        <v>12.763901621310143</v>
      </c>
      <c r="S15" s="16"/>
      <c r="T15" s="16"/>
      <c r="V15" s="16">
        <f>'Raw Data'!K27*'Raw Data'!K$92</f>
        <v>12.174490156738848</v>
      </c>
      <c r="W15" s="16">
        <f>'Raw Data'!L27*'Raw Data'!L$92</f>
        <v>8.8624278003288079</v>
      </c>
      <c r="X15" s="16">
        <f>'Raw Data'!M27*'Raw Data'!M$92</f>
        <v>11.839480077745383</v>
      </c>
      <c r="Y15" s="16"/>
      <c r="Z15" s="16"/>
    </row>
    <row r="16" spans="1:27" hidden="1">
      <c r="A16" t="s">
        <v>37</v>
      </c>
      <c r="C16" t="s">
        <v>38</v>
      </c>
      <c r="D16" s="16">
        <f>'Raw Data'!C28*'Raw Data'!C$92</f>
        <v>34.048527356766634</v>
      </c>
      <c r="E16" s="16">
        <f>'Raw Data'!D28*'Raw Data'!D$92</f>
        <v>36.445516416124448</v>
      </c>
      <c r="F16" s="16">
        <f>'Raw Data'!E28*'Raw Data'!E$92</f>
        <v>23.09452722171671</v>
      </c>
      <c r="G16" s="16"/>
      <c r="H16" s="16"/>
      <c r="I16" s="16"/>
      <c r="J16" s="16">
        <f>'Raw Data'!G28*'Raw Data'!G$92</f>
        <v>33.221218919655911</v>
      </c>
      <c r="K16" s="16">
        <f>'Raw Data'!H28*'Raw Data'!H$92</f>
        <v>23.155604279236471</v>
      </c>
      <c r="L16" s="16">
        <f>'Raw Data'!I28*'Raw Data'!I$92</f>
        <v>31.402574388220319</v>
      </c>
      <c r="M16" s="16"/>
      <c r="N16" s="16"/>
      <c r="O16" s="16"/>
      <c r="P16" s="16">
        <f>'Raw Data'!O28*'Raw Data'!O$92</f>
        <v>35.640685768370325</v>
      </c>
      <c r="Q16" s="16">
        <f>'Raw Data'!P28*'Raw Data'!P$92</f>
        <v>16.426096335996224</v>
      </c>
      <c r="R16" s="16">
        <f>'Raw Data'!Q28*'Raw Data'!Q$92</f>
        <v>18.082193963522702</v>
      </c>
      <c r="S16" s="16"/>
      <c r="T16" s="16"/>
      <c r="V16" s="16">
        <f>'Raw Data'!K28*'Raw Data'!K$92</f>
        <v>26.221978799129825</v>
      </c>
      <c r="W16" s="16">
        <f>'Raw Data'!L28*'Raw Data'!L$92</f>
        <v>26.587283400986426</v>
      </c>
      <c r="X16" s="16">
        <f>'Raw Data'!M28*'Raw Data'!M$92</f>
        <v>32.981408788004998</v>
      </c>
      <c r="Y16" s="16"/>
      <c r="Z16" s="16"/>
    </row>
    <row r="17" spans="1:27" hidden="1">
      <c r="A17" t="s">
        <v>39</v>
      </c>
      <c r="C17" t="s">
        <v>40</v>
      </c>
      <c r="D17" s="16">
        <f>'Raw Data'!C29*'Raw Data'!C$92</f>
        <v>35.358086101257655</v>
      </c>
      <c r="E17" s="16">
        <f>'Raw Data'!D29*'Raw Data'!D$92</f>
        <v>35.433140960120987</v>
      </c>
      <c r="F17" s="16">
        <f>'Raw Data'!E29*'Raw Data'!E$92</f>
        <v>31.408557021534726</v>
      </c>
      <c r="G17" s="16"/>
      <c r="H17" s="16"/>
      <c r="I17" s="16"/>
      <c r="J17" s="16">
        <f>'Raw Data'!G29*'Raw Data'!G$92</f>
        <v>51.341883784922771</v>
      </c>
      <c r="K17" s="16">
        <f>'Raw Data'!H29*'Raw Data'!H$92</f>
        <v>37.490025975906669</v>
      </c>
      <c r="L17" s="16">
        <f>'Raw Data'!I29*'Raw Data'!I$92</f>
        <v>31.402574388220319</v>
      </c>
      <c r="M17" s="16"/>
      <c r="N17" s="16"/>
      <c r="O17" s="16"/>
      <c r="P17" s="16">
        <f>'Raw Data'!O29*'Raw Data'!O$92</f>
        <v>35.640685768370325</v>
      </c>
      <c r="Q17" s="16">
        <f>'Raw Data'!P29*'Raw Data'!P$92</f>
        <v>31.825561650992682</v>
      </c>
      <c r="R17" s="16">
        <f>'Raw Data'!Q29*'Raw Data'!Q$92</f>
        <v>29.782437116390334</v>
      </c>
      <c r="S17" s="16"/>
      <c r="T17" s="16"/>
      <c r="V17" s="16">
        <f>'Raw Data'!K29*'Raw Data'!K$92</f>
        <v>26.221978799129825</v>
      </c>
      <c r="W17" s="16">
        <f>'Raw Data'!L29*'Raw Data'!L$92</f>
        <v>27.473526181019306</v>
      </c>
      <c r="X17" s="16">
        <f>'Raw Data'!M29*'Raw Data'!M$92</f>
        <v>37.209794530056918</v>
      </c>
      <c r="Y17" s="16"/>
      <c r="Z17" s="16"/>
    </row>
    <row r="18" spans="1:27" hidden="1">
      <c r="A18" t="s">
        <v>41</v>
      </c>
      <c r="C18" t="s">
        <v>42</v>
      </c>
      <c r="D18" s="16">
        <f>'Raw Data'!C30*'Raw Data'!C$92</f>
        <v>36.667644845748683</v>
      </c>
      <c r="E18" s="16">
        <f>'Raw Data'!D30*'Raw Data'!D$92</f>
        <v>45.556895520155557</v>
      </c>
      <c r="F18" s="16">
        <f>'Raw Data'!E30*'Raw Data'!E$92</f>
        <v>36.951243554746739</v>
      </c>
      <c r="G18" s="16"/>
      <c r="H18" s="16"/>
      <c r="I18" s="16"/>
      <c r="J18" s="16">
        <f>'Raw Data'!G30*'Raw Data'!G$92</f>
        <v>35.234626126907784</v>
      </c>
      <c r="K18" s="16">
        <f>'Raw Data'!H30*'Raw Data'!H$92</f>
        <v>40.797969444369024</v>
      </c>
      <c r="L18" s="16">
        <f>'Raw Data'!I30*'Raw Data'!I$92</f>
        <v>36.309226636379748</v>
      </c>
      <c r="M18" s="16"/>
      <c r="N18" s="16"/>
      <c r="O18" s="16"/>
      <c r="P18" s="16">
        <f>'Raw Data'!O30*'Raw Data'!O$92</f>
        <v>62.895327826535869</v>
      </c>
      <c r="Q18" s="16">
        <f>'Raw Data'!P30*'Raw Data'!P$92</f>
        <v>58.517968196986551</v>
      </c>
      <c r="R18" s="16">
        <f>'Raw Data'!Q30*'Raw Data'!Q$92</f>
        <v>41.482680269257962</v>
      </c>
      <c r="S18" s="16"/>
      <c r="T18" s="16"/>
      <c r="V18" s="16">
        <f>'Raw Data'!K30*'Raw Data'!K$92</f>
        <v>42.142465927172935</v>
      </c>
      <c r="W18" s="16">
        <f>'Raw Data'!L30*'Raw Data'!L$92</f>
        <v>36.335953981348112</v>
      </c>
      <c r="X18" s="16">
        <f>'Raw Data'!M30*'Raw Data'!M$92</f>
        <v>32.981408788004998</v>
      </c>
      <c r="Y18" s="16"/>
      <c r="Z18" s="16"/>
    </row>
    <row r="19" spans="1:27" hidden="1">
      <c r="A19" t="s">
        <v>43</v>
      </c>
      <c r="C19" t="s">
        <v>44</v>
      </c>
      <c r="D19" s="16">
        <f>'Raw Data'!C31*'Raw Data'!C$92</f>
        <v>15.714704933892293</v>
      </c>
      <c r="E19" s="16">
        <f>'Raw Data'!D31*'Raw Data'!D$92</f>
        <v>7.0866281920241976</v>
      </c>
      <c r="F19" s="16">
        <f>'Raw Data'!E31*'Raw Data'!E$92</f>
        <v>10.161591977555352</v>
      </c>
      <c r="G19" s="16"/>
      <c r="H19" s="16"/>
      <c r="I19" s="16"/>
      <c r="J19" s="16">
        <f>'Raw Data'!G31*'Raw Data'!G$92</f>
        <v>18.12066486526686</v>
      </c>
      <c r="K19" s="16">
        <f>'Raw Data'!H31*'Raw Data'!H$92</f>
        <v>9.9238304053870596</v>
      </c>
      <c r="L19" s="16">
        <f>'Raw Data'!I31*'Raw Data'!I$92</f>
        <v>4.9066522481594248</v>
      </c>
      <c r="M19" s="16"/>
      <c r="N19" s="16"/>
      <c r="O19" s="16"/>
      <c r="P19" s="16">
        <f>'Raw Data'!O31*'Raw Data'!O$92</f>
        <v>34.592430304594728</v>
      </c>
      <c r="Q19" s="16">
        <f>'Raw Data'!P31*'Raw Data'!P$92</f>
        <v>23.612513482994572</v>
      </c>
      <c r="R19" s="16">
        <f>'Raw Data'!Q31*'Raw Data'!Q$92</f>
        <v>17.01853549508019</v>
      </c>
      <c r="S19" s="16"/>
      <c r="T19" s="16"/>
      <c r="V19" s="16">
        <f>'Raw Data'!K31*'Raw Data'!K$92</f>
        <v>12.174490156738848</v>
      </c>
      <c r="W19" s="16">
        <f>'Raw Data'!L31*'Raw Data'!L$92</f>
        <v>7.9761850202959277</v>
      </c>
      <c r="X19" s="16">
        <f>'Raw Data'!M31*'Raw Data'!M$92</f>
        <v>5.9197400388726917</v>
      </c>
      <c r="Y19" s="16"/>
      <c r="Z19" s="16"/>
    </row>
    <row r="20" spans="1:27" hidden="1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V20" s="16"/>
      <c r="W20" s="16"/>
      <c r="X20" s="16"/>
      <c r="Y20" s="16"/>
      <c r="Z20" s="16"/>
    </row>
    <row r="21" spans="1:27" s="1" customFormat="1" hidden="1">
      <c r="C21" s="17" t="s">
        <v>168</v>
      </c>
      <c r="D21" s="18">
        <f>AVERAGE(D12:D19)+2*STDEV(D12:D19)</f>
        <v>54.178860729019348</v>
      </c>
      <c r="E21" s="20">
        <f t="shared" ref="E21:R21" si="0">AVERAGE(E12:E19)+2*STDEV(E12:E19)</f>
        <v>55.575998308805872</v>
      </c>
      <c r="F21" s="18">
        <f t="shared" si="0"/>
        <v>45.473679880999072</v>
      </c>
      <c r="G21" s="18"/>
      <c r="H21" s="18"/>
      <c r="I21" s="18"/>
      <c r="J21" s="18">
        <f t="shared" si="0"/>
        <v>57.068471015723915</v>
      </c>
      <c r="K21" s="18">
        <f t="shared" si="0"/>
        <v>48.46131041825241</v>
      </c>
      <c r="L21" s="18">
        <f t="shared" si="0"/>
        <v>44.5764218727263</v>
      </c>
      <c r="M21" s="18"/>
      <c r="N21" s="18"/>
      <c r="O21" s="18"/>
      <c r="P21" s="18">
        <f t="shared" si="0"/>
        <v>62.39691501670363</v>
      </c>
      <c r="Q21" s="18">
        <f t="shared" si="0"/>
        <v>57.461990880013602</v>
      </c>
      <c r="R21" s="18">
        <f t="shared" si="0"/>
        <v>43.87403654494949</v>
      </c>
      <c r="S21" s="18"/>
      <c r="T21" s="18"/>
      <c r="U21" s="28"/>
      <c r="V21" s="18">
        <f>AVERAGE(V12:V19)+2*STDEV(V12:V19)</f>
        <v>45.487917362414876</v>
      </c>
      <c r="W21" s="18">
        <f>AVERAGE(W12:W19)+2*STDEV(W12:W19)</f>
        <v>45.054605499316011</v>
      </c>
      <c r="X21" s="18">
        <f>AVERAGE(X12:X19)+2*STDEV(X12:X19)</f>
        <v>48.618310557070515</v>
      </c>
      <c r="Y21" s="18"/>
      <c r="Z21" s="18"/>
    </row>
    <row r="22" spans="1:27" s="1" customFormat="1" hidden="1">
      <c r="C22" s="19" t="s">
        <v>169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28"/>
      <c r="V22" s="18"/>
      <c r="W22" s="18"/>
      <c r="X22" s="18"/>
      <c r="Y22" s="18"/>
      <c r="Z22" s="18"/>
    </row>
    <row r="23" spans="1:27" hidden="1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V23" s="16"/>
      <c r="W23" s="16"/>
      <c r="X23" s="16"/>
      <c r="Y23" s="16"/>
      <c r="Z23" s="16"/>
    </row>
    <row r="24" spans="1:27" s="29" customFormat="1" hidden="1">
      <c r="A24" s="29" t="s">
        <v>45</v>
      </c>
      <c r="C24" s="29" t="s">
        <v>46</v>
      </c>
      <c r="D24" s="30">
        <f>'Raw Data'!C33*'Raw Data'!C$92</f>
        <v>2.6191174889820488</v>
      </c>
      <c r="E24" s="30">
        <f>'Raw Data'!D33*'Raw Data'!D$92</f>
        <v>2.0247509120069136</v>
      </c>
      <c r="F24" s="30">
        <f>'Raw Data'!E33*'Raw Data'!E$92</f>
        <v>0</v>
      </c>
      <c r="G24" s="30"/>
      <c r="H24" s="30"/>
      <c r="I24" s="30"/>
      <c r="J24" s="30">
        <f>'Raw Data'!G33*'Raw Data'!G$92</f>
        <v>6.0402216217556202</v>
      </c>
      <c r="K24" s="30">
        <f>'Raw Data'!H33*'Raw Data'!H$92</f>
        <v>1.1026478228207843</v>
      </c>
      <c r="L24" s="30">
        <f>'Raw Data'!I33*'Raw Data'!I$92</f>
        <v>1.96266089926377</v>
      </c>
      <c r="M24" s="30">
        <f>J24-L24</f>
        <v>4.0775607224918504</v>
      </c>
      <c r="N24" s="30">
        <f>K24-L24</f>
        <v>-0.86001307644298564</v>
      </c>
      <c r="O24" s="31">
        <f>N24/M24</f>
        <v>-0.21091361600065159</v>
      </c>
      <c r="P24" s="30">
        <f>'Raw Data'!O33*'Raw Data'!O$92</f>
        <v>18.868598347960763</v>
      </c>
      <c r="Q24" s="30">
        <f>'Raw Data'!P33*'Raw Data'!P$92</f>
        <v>13.346203272996933</v>
      </c>
      <c r="R24" s="30">
        <f>'Raw Data'!Q33*'Raw Data'!Q$92</f>
        <v>13.827560089752655</v>
      </c>
      <c r="S24" s="30"/>
      <c r="T24" s="30"/>
      <c r="U24" s="32"/>
      <c r="V24" s="30">
        <f>'Raw Data'!K33*'Raw Data'!K$92</f>
        <v>0</v>
      </c>
      <c r="W24" s="30">
        <f>'Raw Data'!L33*'Raw Data'!L$92</f>
        <v>0.88624278003288082</v>
      </c>
      <c r="X24" s="30">
        <f>'Raw Data'!M33*'Raw Data'!M$92</f>
        <v>0.84567714841038455</v>
      </c>
      <c r="Y24" s="30"/>
      <c r="Z24" s="30"/>
    </row>
    <row r="25" spans="1:27" hidden="1">
      <c r="A25" t="s">
        <v>47</v>
      </c>
      <c r="C25" t="s">
        <v>48</v>
      </c>
      <c r="D25" s="16">
        <f>'Raw Data'!C34*'Raw Data'!C$92</f>
        <v>540.84776147479306</v>
      </c>
      <c r="E25" s="16">
        <f>'Raw Data'!D34*'Raw Data'!D$92</f>
        <v>24.297010944082963</v>
      </c>
      <c r="F25" s="16">
        <f>'Raw Data'!E34*'Raw Data'!E$92</f>
        <v>17.551840688504701</v>
      </c>
      <c r="G25" s="16">
        <f>D25-F25</f>
        <v>523.29592078628832</v>
      </c>
      <c r="H25" s="16">
        <f>E25-F25</f>
        <v>6.7451702555782624</v>
      </c>
      <c r="I25" s="22">
        <f>H25/G25</f>
        <v>1.2889781837861793E-2</v>
      </c>
      <c r="J25" s="16">
        <f>'Raw Data'!G34*'Raw Data'!G$92</f>
        <v>892.94609641620582</v>
      </c>
      <c r="K25" s="16">
        <f>'Raw Data'!H34*'Raw Data'!H$92</f>
        <v>13.231773873849413</v>
      </c>
      <c r="L25" s="16">
        <f>'Raw Data'!I34*'Raw Data'!I$92</f>
        <v>15.70128719411016</v>
      </c>
      <c r="M25" s="26">
        <f t="shared" ref="M25:M79" si="1">J25-L25</f>
        <v>877.24480922209568</v>
      </c>
      <c r="N25" s="26">
        <f t="shared" ref="N25:N79" si="2">K25-L25</f>
        <v>-2.4695133202607469</v>
      </c>
      <c r="O25" s="27">
        <f t="shared" ref="O25:O79" si="3">N25/M25</f>
        <v>-2.8150788631631902E-3</v>
      </c>
      <c r="P25" s="16">
        <f>'Raw Data'!O34*'Raw Data'!O$92</f>
        <v>343.82779211839608</v>
      </c>
      <c r="Q25" s="16">
        <f>'Raw Data'!P34*'Raw Data'!P$92</f>
        <v>65.704385343984896</v>
      </c>
      <c r="R25" s="16">
        <f>'Raw Data'!Q34*'Raw Data'!Q$92</f>
        <v>63.819508106550714</v>
      </c>
      <c r="S25" s="16">
        <f>P25-R25</f>
        <v>280.00828401184538</v>
      </c>
      <c r="T25" s="16">
        <f>Q25-R25</f>
        <v>1.884877237434182</v>
      </c>
      <c r="U25" s="22">
        <f>T25/S25</f>
        <v>6.7315052627316008E-3</v>
      </c>
      <c r="V25" s="16">
        <f>'Raw Data'!K34*'Raw Data'!K$92</f>
        <v>23.41248107065163</v>
      </c>
      <c r="W25" s="16">
        <f>'Raw Data'!L34*'Raw Data'!L$92</f>
        <v>23.042312280854901</v>
      </c>
      <c r="X25" s="16">
        <f>'Raw Data'!M34*'Raw Data'!M$92</f>
        <v>25.370314452311536</v>
      </c>
      <c r="Y25" s="16">
        <f>V25-X25</f>
        <v>-1.9578333816599063</v>
      </c>
      <c r="Z25" s="16">
        <f>W25-X25</f>
        <v>-2.3280021714566352</v>
      </c>
      <c r="AA25" s="22">
        <f>Z25/Y25</f>
        <v>1.1890706294336904</v>
      </c>
    </row>
    <row r="26" spans="1:27" hidden="1">
      <c r="A26" t="s">
        <v>49</v>
      </c>
      <c r="C26" t="s">
        <v>50</v>
      </c>
      <c r="D26" s="16">
        <f>'Raw Data'!C35*'Raw Data'!C$92</f>
        <v>2864.0049742018705</v>
      </c>
      <c r="E26" s="16">
        <f>'Raw Data'!D35*'Raw Data'!D$92</f>
        <v>389.76455056133085</v>
      </c>
      <c r="F26" s="16">
        <f>'Raw Data'!E35*'Raw Data'!E$92</f>
        <v>205.07940172884437</v>
      </c>
      <c r="G26" s="16">
        <f t="shared" ref="G26:G79" si="4">D26-F26</f>
        <v>2658.925572473026</v>
      </c>
      <c r="H26" s="16">
        <f t="shared" ref="H26:H79" si="5">E26-F26</f>
        <v>184.68514883248648</v>
      </c>
      <c r="I26" s="22">
        <f t="shared" ref="I26:I79" si="6">H26/G26</f>
        <v>6.945856279110274E-2</v>
      </c>
      <c r="J26" s="16">
        <f>'Raw Data'!G35*'Raw Data'!G$92</f>
        <v>3210.377791963112</v>
      </c>
      <c r="K26" s="16">
        <f>'Raw Data'!H35*'Raw Data'!H$92</f>
        <v>271.25136441391294</v>
      </c>
      <c r="L26" s="16">
        <f>'Raw Data'!I35*'Raw Data'!I$92</f>
        <v>287.5298217421423</v>
      </c>
      <c r="M26" s="26">
        <f t="shared" si="1"/>
        <v>2922.8479702209697</v>
      </c>
      <c r="N26" s="26">
        <f t="shared" si="2"/>
        <v>-16.278457328229365</v>
      </c>
      <c r="O26" s="27">
        <f t="shared" si="3"/>
        <v>-5.5693821553772773E-3</v>
      </c>
      <c r="P26" s="16">
        <f>'Raw Data'!O35*'Raw Data'!O$92</f>
        <v>1941.3691189124072</v>
      </c>
      <c r="Q26" s="16">
        <f>'Raw Data'!P35*'Raw Data'!P$92</f>
        <v>35.932085734991738</v>
      </c>
      <c r="R26" s="16">
        <f>'Raw Data'!Q35*'Raw Data'!Q$92</f>
        <v>15.954877026637678</v>
      </c>
      <c r="S26" s="16">
        <f t="shared" ref="S26:S79" si="7">P26-R26</f>
        <v>1925.4142418857696</v>
      </c>
      <c r="T26" s="16">
        <f t="shared" ref="T26:T79" si="8">Q26-R26</f>
        <v>19.977208708354059</v>
      </c>
      <c r="U26" s="22">
        <f t="shared" ref="U26:U79" si="9">T26/S26</f>
        <v>1.0375538039434145E-2</v>
      </c>
      <c r="V26" s="16">
        <f>'Raw Data'!K35*'Raw Data'!K$92</f>
        <v>291.25126451890628</v>
      </c>
      <c r="W26" s="16">
        <f>'Raw Data'!L35*'Raw Data'!L$92</f>
        <v>14.179884480526093</v>
      </c>
      <c r="X26" s="16">
        <f>'Raw Data'!M35*'Raw Data'!M$92</f>
        <v>10.148125780924614</v>
      </c>
      <c r="Y26" s="16">
        <f t="shared" ref="Y26:Y79" si="10">V26-X26</f>
        <v>281.10313873798168</v>
      </c>
      <c r="Z26" s="16">
        <f t="shared" ref="Z26:Z79" si="11">W26-X26</f>
        <v>4.0317586996014789</v>
      </c>
      <c r="AA26" s="22">
        <f t="shared" ref="AA26:AA79" si="12">Z26/Y26</f>
        <v>1.4342631383278544E-2</v>
      </c>
    </row>
    <row r="27" spans="1:27" hidden="1">
      <c r="A27" t="s">
        <v>51</v>
      </c>
      <c r="C27" t="s">
        <v>52</v>
      </c>
      <c r="D27" s="16">
        <f>'Raw Data'!C36*'Raw Data'!C$92</f>
        <v>2946.5071751048049</v>
      </c>
      <c r="E27" s="16">
        <f>'Raw Data'!D36*'Raw Data'!D$92</f>
        <v>1221.9371753961723</v>
      </c>
      <c r="F27" s="16">
        <f>'Raw Data'!E36*'Raw Data'!E$92</f>
        <v>817.54626364877151</v>
      </c>
      <c r="G27" s="16">
        <f t="shared" si="4"/>
        <v>2128.9609114560335</v>
      </c>
      <c r="H27" s="16">
        <f t="shared" si="5"/>
        <v>404.39091174740076</v>
      </c>
      <c r="I27" s="22">
        <f t="shared" si="6"/>
        <v>0.18994755120742482</v>
      </c>
      <c r="J27" s="16">
        <f>'Raw Data'!G36*'Raw Data'!G$92</f>
        <v>2120.1177892362225</v>
      </c>
      <c r="K27" s="16">
        <f>'Raw Data'!H36*'Raw Data'!H$92</f>
        <v>583.30069827219495</v>
      </c>
      <c r="L27" s="16">
        <f>'Raw Data'!I36*'Raw Data'!I$92</f>
        <v>514.21715560710777</v>
      </c>
      <c r="M27" s="26">
        <f t="shared" si="1"/>
        <v>1605.9006336291147</v>
      </c>
      <c r="N27" s="26">
        <f t="shared" si="2"/>
        <v>69.08354266508718</v>
      </c>
      <c r="O27" s="27">
        <f t="shared" si="3"/>
        <v>4.3018566166804398E-2</v>
      </c>
      <c r="P27" s="16">
        <f>'Raw Data'!O36*'Raw Data'!O$92</f>
        <v>1166.7083311822405</v>
      </c>
      <c r="Q27" s="16">
        <f>'Raw Data'!P36*'Raw Data'!P$92</f>
        <v>42.091871860990324</v>
      </c>
      <c r="R27" s="16">
        <f>'Raw Data'!Q36*'Raw Data'!Q$92</f>
        <v>30.846095584832845</v>
      </c>
      <c r="S27" s="16">
        <f t="shared" si="7"/>
        <v>1135.8622355974076</v>
      </c>
      <c r="T27" s="16">
        <f t="shared" si="8"/>
        <v>11.245776276157478</v>
      </c>
      <c r="U27" s="22">
        <f t="shared" si="9"/>
        <v>9.900651614007357E-3</v>
      </c>
      <c r="V27" s="16">
        <f>'Raw Data'!K36*'Raw Data'!K$92</f>
        <v>175.1253584084742</v>
      </c>
      <c r="W27" s="16">
        <f>'Raw Data'!L36*'Raw Data'!L$92</f>
        <v>32.790982861216591</v>
      </c>
      <c r="X27" s="16">
        <f>'Raw Data'!M36*'Raw Data'!M$92</f>
        <v>20.296251561849228</v>
      </c>
      <c r="Y27" s="16">
        <f t="shared" si="10"/>
        <v>154.82910684662497</v>
      </c>
      <c r="Z27" s="16">
        <f t="shared" si="11"/>
        <v>12.494731299367363</v>
      </c>
      <c r="AA27" s="22">
        <f t="shared" si="12"/>
        <v>8.0700144526085454E-2</v>
      </c>
    </row>
    <row r="28" spans="1:27" hidden="1">
      <c r="A28" t="s">
        <v>53</v>
      </c>
      <c r="C28" t="s">
        <v>54</v>
      </c>
      <c r="D28" s="16">
        <f>'Raw Data'!C37*'Raw Data'!C$92</f>
        <v>1909.3366494679135</v>
      </c>
      <c r="E28" s="16">
        <f>'Raw Data'!D37*'Raw Data'!D$92</f>
        <v>183.23995753662567</v>
      </c>
      <c r="F28" s="16">
        <f>'Raw Data'!E37*'Raw Data'!E$92</f>
        <v>73.902487109493478</v>
      </c>
      <c r="G28" s="16">
        <f t="shared" si="4"/>
        <v>1835.4341623584201</v>
      </c>
      <c r="H28" s="16">
        <f t="shared" si="5"/>
        <v>109.33747042713219</v>
      </c>
      <c r="I28" s="22">
        <f t="shared" si="6"/>
        <v>5.957035815800675E-2</v>
      </c>
      <c r="J28" s="16">
        <f>'Raw Data'!G37*'Raw Data'!G$92</f>
        <v>1885.5558495913795</v>
      </c>
      <c r="K28" s="16">
        <f>'Raw Data'!H37*'Raw Data'!H$92</f>
        <v>970.33008408229023</v>
      </c>
      <c r="L28" s="16">
        <f>'Raw Data'!I37*'Raw Data'!I$92</f>
        <v>849.83216938121234</v>
      </c>
      <c r="M28" s="26">
        <f t="shared" si="1"/>
        <v>1035.723680210167</v>
      </c>
      <c r="N28" s="26">
        <f t="shared" si="2"/>
        <v>120.49791470107789</v>
      </c>
      <c r="O28" s="27">
        <f t="shared" si="3"/>
        <v>0.11634175891066495</v>
      </c>
      <c r="P28" s="16">
        <f>'Raw Data'!O37*'Raw Data'!O$92</f>
        <v>1316.6088625021509</v>
      </c>
      <c r="Q28" s="16">
        <f>'Raw Data'!P37*'Raw Data'!P$92</f>
        <v>611.87208851585933</v>
      </c>
      <c r="R28" s="16">
        <f>'Raw Data'!Q37*'Raw Data'!Q$92</f>
        <v>500.98313863642312</v>
      </c>
      <c r="S28" s="16">
        <f t="shared" si="7"/>
        <v>815.62572386572788</v>
      </c>
      <c r="T28" s="16">
        <f t="shared" si="8"/>
        <v>110.88894987943621</v>
      </c>
      <c r="U28" s="22">
        <f t="shared" si="9"/>
        <v>0.1359556799580432</v>
      </c>
      <c r="V28" s="16">
        <f>'Raw Data'!K37*'Raw Data'!K$92</f>
        <v>157.33187279477895</v>
      </c>
      <c r="W28" s="16">
        <f>'Raw Data'!L37*'Raw Data'!L$92</f>
        <v>151.54751538562263</v>
      </c>
      <c r="X28" s="16">
        <f>'Raw Data'!M37*'Raw Data'!M$92</f>
        <v>90.487454879911141</v>
      </c>
      <c r="Y28" s="16">
        <f t="shared" si="10"/>
        <v>66.844417914867805</v>
      </c>
      <c r="Z28" s="16">
        <f t="shared" si="11"/>
        <v>61.06006050571149</v>
      </c>
      <c r="AA28" s="22">
        <f t="shared" si="12"/>
        <v>0.91346536345752616</v>
      </c>
    </row>
    <row r="29" spans="1:27" hidden="1">
      <c r="A29" t="s">
        <v>55</v>
      </c>
      <c r="C29" t="s">
        <v>56</v>
      </c>
      <c r="D29" s="16">
        <f>'Raw Data'!C38*'Raw Data'!C$92</f>
        <v>5886.4665564871548</v>
      </c>
      <c r="E29" s="16">
        <f>'Raw Data'!D38*'Raw Data'!D$92</f>
        <v>1545.8973213172785</v>
      </c>
      <c r="F29" s="16">
        <f>'Raw Data'!E38*'Raw Data'!E$92</f>
        <v>957.96098915680909</v>
      </c>
      <c r="G29" s="16">
        <f t="shared" si="4"/>
        <v>4928.5055673303459</v>
      </c>
      <c r="H29" s="16">
        <f t="shared" si="5"/>
        <v>587.93633216046942</v>
      </c>
      <c r="I29" s="22">
        <f t="shared" si="6"/>
        <v>0.11929302384433352</v>
      </c>
      <c r="J29" s="16">
        <f>'Raw Data'!G38*'Raw Data'!G$92</f>
        <v>5769.418352380243</v>
      </c>
      <c r="K29" s="16">
        <f>'Raw Data'!H38*'Raw Data'!H$92</f>
        <v>1384.925665462905</v>
      </c>
      <c r="L29" s="16">
        <f>'Raw Data'!I38*'Raw Data'!I$92</f>
        <v>1343.4413855460505</v>
      </c>
      <c r="M29" s="26">
        <f t="shared" si="1"/>
        <v>4425.9769668341924</v>
      </c>
      <c r="N29" s="26">
        <f t="shared" si="2"/>
        <v>41.484279916854575</v>
      </c>
      <c r="O29" s="27">
        <f t="shared" si="3"/>
        <v>9.3729091289255859E-3</v>
      </c>
      <c r="P29" s="16">
        <f>'Raw Data'!O38*'Raw Data'!O$92</f>
        <v>3381.6721261400785</v>
      </c>
      <c r="Q29" s="16">
        <f>'Raw Data'!P38*'Raw Data'!P$92</f>
        <v>219.6990384939495</v>
      </c>
      <c r="R29" s="16">
        <f>'Raw Data'!Q38*'Raw Data'!Q$92</f>
        <v>211.66803522005986</v>
      </c>
      <c r="S29" s="16">
        <f t="shared" si="7"/>
        <v>3170.0040909200188</v>
      </c>
      <c r="T29" s="16">
        <f t="shared" si="8"/>
        <v>8.0310032738896382</v>
      </c>
      <c r="U29" s="22">
        <f t="shared" si="9"/>
        <v>2.5334362491497065E-3</v>
      </c>
      <c r="V29" s="16">
        <f>'Raw Data'!K38*'Raw Data'!K$92</f>
        <v>442.0276426139028</v>
      </c>
      <c r="W29" s="16">
        <f>'Raw Data'!L38*'Raw Data'!L$92</f>
        <v>34.563468421282352</v>
      </c>
      <c r="X29" s="16">
        <f>'Raw Data'!M38*'Raw Data'!M$92</f>
        <v>27.90734589754269</v>
      </c>
      <c r="Y29" s="16">
        <f t="shared" si="10"/>
        <v>414.12029671636009</v>
      </c>
      <c r="Z29" s="16">
        <f t="shared" si="11"/>
        <v>6.6561225237396613</v>
      </c>
      <c r="AA29" s="22">
        <f t="shared" si="12"/>
        <v>1.6072920300012686E-2</v>
      </c>
    </row>
    <row r="30" spans="1:27" hidden="1">
      <c r="A30" t="s">
        <v>57</v>
      </c>
      <c r="C30" t="s">
        <v>58</v>
      </c>
      <c r="D30" s="16">
        <f>'Raw Data'!C39*'Raw Data'!C$92</f>
        <v>559.18158389766745</v>
      </c>
      <c r="E30" s="16">
        <f>'Raw Data'!D39*'Raw Data'!D$92</f>
        <v>43.532144608148641</v>
      </c>
      <c r="F30" s="16">
        <f>'Raw Data'!E39*'Raw Data'!E$92</f>
        <v>31.408557021534726</v>
      </c>
      <c r="G30" s="16">
        <f t="shared" si="4"/>
        <v>527.77302687613269</v>
      </c>
      <c r="H30" s="16">
        <f t="shared" si="5"/>
        <v>12.123587586613915</v>
      </c>
      <c r="I30" s="22">
        <f t="shared" si="6"/>
        <v>2.2971214839024538E-2</v>
      </c>
      <c r="J30" s="16">
        <f>'Raw Data'!G39*'Raw Data'!G$92</f>
        <v>859.72487749654988</v>
      </c>
      <c r="K30" s="16">
        <f>'Raw Data'!H39*'Raw Data'!H$92</f>
        <v>24.258252102057256</v>
      </c>
      <c r="L30" s="16">
        <f>'Raw Data'!I39*'Raw Data'!I$92</f>
        <v>8.8319740466869643</v>
      </c>
      <c r="M30" s="26">
        <f t="shared" si="1"/>
        <v>850.89290344986296</v>
      </c>
      <c r="N30" s="26">
        <f t="shared" si="2"/>
        <v>15.426278055370291</v>
      </c>
      <c r="O30" s="27">
        <f t="shared" si="3"/>
        <v>1.8129517819253094E-2</v>
      </c>
      <c r="P30" s="16">
        <f>'Raw Data'!O39*'Raw Data'!O$92</f>
        <v>488.48704611942861</v>
      </c>
      <c r="Q30" s="16">
        <f>'Raw Data'!P39*'Raw Data'!P$92</f>
        <v>25.6657755249941</v>
      </c>
      <c r="R30" s="16">
        <f>'Raw Data'!Q39*'Raw Data'!Q$92</f>
        <v>27.65512017950531</v>
      </c>
      <c r="S30" s="16">
        <f t="shared" si="7"/>
        <v>460.83192593992328</v>
      </c>
      <c r="T30" s="16">
        <f t="shared" si="8"/>
        <v>-1.9893446545112106</v>
      </c>
      <c r="U30" s="22">
        <f t="shared" si="9"/>
        <v>-4.3168551103608937E-3</v>
      </c>
      <c r="V30" s="16">
        <f>'Raw Data'!K39*'Raw Data'!K$92</f>
        <v>57.126453812389975</v>
      </c>
      <c r="W30" s="16">
        <f>'Raw Data'!L39*'Raw Data'!L$92</f>
        <v>9.7486705803616882</v>
      </c>
      <c r="X30" s="16">
        <f>'Raw Data'!M39*'Raw Data'!M$92</f>
        <v>7.6110943356934611</v>
      </c>
      <c r="Y30" s="16">
        <f t="shared" si="10"/>
        <v>49.515359476696517</v>
      </c>
      <c r="Z30" s="16">
        <f t="shared" si="11"/>
        <v>2.1375762446682272</v>
      </c>
      <c r="AA30" s="22">
        <f t="shared" si="12"/>
        <v>4.3169963164141775E-2</v>
      </c>
    </row>
    <row r="31" spans="1:27" hidden="1">
      <c r="A31" t="s">
        <v>59</v>
      </c>
      <c r="C31" t="s">
        <v>60</v>
      </c>
      <c r="D31" s="16">
        <f>'Raw Data'!C40*'Raw Data'!C$92</f>
        <v>3588.190959905407</v>
      </c>
      <c r="E31" s="16">
        <f>'Raw Data'!D40*'Raw Data'!D$92</f>
        <v>79.97766102427309</v>
      </c>
      <c r="F31" s="16">
        <f>'Raw Data'!E40*'Raw Data'!E$92</f>
        <v>48.960397710039423</v>
      </c>
      <c r="G31" s="16">
        <f t="shared" si="4"/>
        <v>3539.2305621953674</v>
      </c>
      <c r="H31" s="16">
        <f t="shared" si="5"/>
        <v>31.017263314233666</v>
      </c>
      <c r="I31" s="22">
        <f t="shared" si="6"/>
        <v>8.7638436573043745E-3</v>
      </c>
      <c r="J31" s="16">
        <f>'Raw Data'!G40*'Raw Data'!G$92</f>
        <v>7806.9864461191391</v>
      </c>
      <c r="K31" s="16">
        <f>'Raw Data'!H40*'Raw Data'!H$92</f>
        <v>185.24483423389177</v>
      </c>
      <c r="L31" s="16">
        <f>'Raw Data'!I40*'Raw Data'!I$92</f>
        <v>94.207723164660962</v>
      </c>
      <c r="M31" s="26">
        <f t="shared" si="1"/>
        <v>7712.7787229544783</v>
      </c>
      <c r="N31" s="26">
        <f t="shared" si="2"/>
        <v>91.037111069230804</v>
      </c>
      <c r="O31" s="27">
        <f t="shared" si="3"/>
        <v>1.1803412795739831E-2</v>
      </c>
      <c r="P31" s="16">
        <f>'Raw Data'!O40*'Raw Data'!O$92</f>
        <v>2492.7514928583719</v>
      </c>
      <c r="Q31" s="16">
        <f>'Raw Data'!P40*'Raw Data'!P$92</f>
        <v>69.810909427983958</v>
      </c>
      <c r="R31" s="16">
        <f>'Raw Data'!Q40*'Raw Data'!Q$92</f>
        <v>48.928289548355544</v>
      </c>
      <c r="S31" s="16">
        <f t="shared" si="7"/>
        <v>2443.8232033100162</v>
      </c>
      <c r="T31" s="16">
        <f t="shared" si="8"/>
        <v>20.882619879628415</v>
      </c>
      <c r="U31" s="22">
        <f t="shared" si="9"/>
        <v>8.5450616277577378E-3</v>
      </c>
      <c r="V31" s="16">
        <f>'Raw Data'!K40*'Raw Data'!K$92</f>
        <v>604.9785108656381</v>
      </c>
      <c r="W31" s="16">
        <f>'Raw Data'!L40*'Raw Data'!L$92</f>
        <v>30.132254521117947</v>
      </c>
      <c r="X31" s="16">
        <f>'Raw Data'!M40*'Raw Data'!M$92</f>
        <v>16.91354296820769</v>
      </c>
      <c r="Y31" s="16">
        <f t="shared" si="10"/>
        <v>588.06496789743039</v>
      </c>
      <c r="Z31" s="16">
        <f t="shared" si="11"/>
        <v>13.218711552910257</v>
      </c>
      <c r="AA31" s="22">
        <f t="shared" si="12"/>
        <v>2.2478318339846846E-2</v>
      </c>
    </row>
    <row r="32" spans="1:27" hidden="1">
      <c r="A32" t="s">
        <v>61</v>
      </c>
      <c r="C32" t="s">
        <v>62</v>
      </c>
      <c r="D32" s="16">
        <f>'Raw Data'!C41*'Raw Data'!C$92</f>
        <v>8982.2634284639371</v>
      </c>
      <c r="E32" s="16">
        <f>'Raw Data'!D41*'Raw Data'!D$92</f>
        <v>5517.4462352188393</v>
      </c>
      <c r="F32" s="16">
        <f>'Raw Data'!E41*'Raw Data'!E$92</f>
        <v>3251.7094328177127</v>
      </c>
      <c r="G32" s="16">
        <f t="shared" si="4"/>
        <v>5730.5539956462244</v>
      </c>
      <c r="H32" s="16">
        <f t="shared" si="5"/>
        <v>2265.7368024011266</v>
      </c>
      <c r="I32" s="22">
        <f t="shared" si="6"/>
        <v>0.39537831841782051</v>
      </c>
      <c r="J32" s="16">
        <f>'Raw Data'!G41*'Raw Data'!G$92</f>
        <v>5282.1738082252896</v>
      </c>
      <c r="K32" s="16">
        <f>'Raw Data'!H41*'Raw Data'!H$92</f>
        <v>3208.7051644084822</v>
      </c>
      <c r="L32" s="16">
        <f>'Raw Data'!I41*'Raw Data'!I$92</f>
        <v>2983.2445668809305</v>
      </c>
      <c r="M32" s="26">
        <f t="shared" si="1"/>
        <v>2298.9292413443591</v>
      </c>
      <c r="N32" s="26">
        <f t="shared" si="2"/>
        <v>225.46059752755173</v>
      </c>
      <c r="O32" s="27">
        <f t="shared" si="3"/>
        <v>9.8072003902002547E-2</v>
      </c>
      <c r="P32" s="16">
        <f>'Raw Data'!O41*'Raw Data'!O$92</f>
        <v>2397.3602456547924</v>
      </c>
      <c r="Q32" s="16">
        <f>'Raw Data'!P41*'Raw Data'!P$92</f>
        <v>844.91733028280578</v>
      </c>
      <c r="R32" s="16">
        <f>'Raw Data'!Q41*'Raw Data'!Q$92</f>
        <v>692.44166295607522</v>
      </c>
      <c r="S32" s="16">
        <f t="shared" si="7"/>
        <v>1704.9185826987173</v>
      </c>
      <c r="T32" s="16">
        <f t="shared" si="8"/>
        <v>152.47566732673056</v>
      </c>
      <c r="U32" s="22">
        <f t="shared" si="9"/>
        <v>8.9432814489813744E-2</v>
      </c>
      <c r="V32" s="16">
        <f>'Raw Data'!K41*'Raw Data'!K$92</f>
        <v>221.95032054977744</v>
      </c>
      <c r="W32" s="16">
        <f>'Raw Data'!L41*'Raw Data'!L$92</f>
        <v>13.293641700493213</v>
      </c>
      <c r="X32" s="16">
        <f>'Raw Data'!M41*'Raw Data'!M$92</f>
        <v>3.3827085936415382</v>
      </c>
      <c r="Y32" s="16">
        <f t="shared" si="10"/>
        <v>218.56761195613592</v>
      </c>
      <c r="Z32" s="16">
        <f t="shared" si="11"/>
        <v>9.9109331068516742</v>
      </c>
      <c r="AA32" s="22">
        <f t="shared" si="12"/>
        <v>4.5344930194143714E-2</v>
      </c>
    </row>
    <row r="33" spans="1:27" hidden="1">
      <c r="A33" t="s">
        <v>63</v>
      </c>
      <c r="C33" t="s">
        <v>64</v>
      </c>
      <c r="D33" s="16">
        <f>'Raw Data'!C42*'Raw Data'!C$92</f>
        <v>1893.6219445340212</v>
      </c>
      <c r="E33" s="16">
        <f>'Raw Data'!D42*'Raw Data'!D$92</f>
        <v>384.70267328131359</v>
      </c>
      <c r="F33" s="16">
        <f>'Raw Data'!E42*'Raw Data'!E$92</f>
        <v>220.78368023961175</v>
      </c>
      <c r="G33" s="16">
        <f t="shared" si="4"/>
        <v>1672.8382642944093</v>
      </c>
      <c r="H33" s="16">
        <f t="shared" si="5"/>
        <v>163.91899304170184</v>
      </c>
      <c r="I33" s="22">
        <f t="shared" si="6"/>
        <v>9.7988548289718633E-2</v>
      </c>
      <c r="J33" s="16">
        <f>'Raw Data'!G42*'Raw Data'!G$92</f>
        <v>3372.4570721468881</v>
      </c>
      <c r="K33" s="16">
        <f>'Raw Data'!H42*'Raw Data'!H$92</f>
        <v>353.94995112547178</v>
      </c>
      <c r="L33" s="16">
        <f>'Raw Data'!I42*'Raw Data'!I$92</f>
        <v>335.61501377410468</v>
      </c>
      <c r="M33" s="26">
        <f t="shared" si="1"/>
        <v>3036.8420583727834</v>
      </c>
      <c r="N33" s="26">
        <f t="shared" si="2"/>
        <v>18.334937351367103</v>
      </c>
      <c r="O33" s="27">
        <f t="shared" si="3"/>
        <v>6.0375011274677306E-3</v>
      </c>
      <c r="P33" s="16">
        <f>'Raw Data'!O42*'Raw Data'!O$92</f>
        <v>1632.1337570986059</v>
      </c>
      <c r="Q33" s="16">
        <f>'Raw Data'!P42*'Raw Data'!P$92</f>
        <v>60.571230238986075</v>
      </c>
      <c r="R33" s="16">
        <f>'Raw Data'!Q42*'Raw Data'!Q$92</f>
        <v>68.074141980320761</v>
      </c>
      <c r="S33" s="16">
        <f t="shared" si="7"/>
        <v>1564.0596151182851</v>
      </c>
      <c r="T33" s="16">
        <f t="shared" si="8"/>
        <v>-7.5029117413346853</v>
      </c>
      <c r="U33" s="22">
        <f t="shared" si="9"/>
        <v>-4.7970752961147599E-3</v>
      </c>
      <c r="V33" s="16">
        <f>'Raw Data'!K42*'Raw Data'!K$92</f>
        <v>263.15628723412431</v>
      </c>
      <c r="W33" s="16">
        <f>'Raw Data'!L42*'Raw Data'!L$92</f>
        <v>6.2036994602301654</v>
      </c>
      <c r="X33" s="16">
        <f>'Raw Data'!M42*'Raw Data'!M$92</f>
        <v>0</v>
      </c>
      <c r="Y33" s="16">
        <f t="shared" si="10"/>
        <v>263.15628723412431</v>
      </c>
      <c r="Z33" s="16">
        <f t="shared" si="11"/>
        <v>6.2036994602301654</v>
      </c>
      <c r="AA33" s="22">
        <f t="shared" si="12"/>
        <v>2.3574201952130718E-2</v>
      </c>
    </row>
    <row r="34" spans="1:27" s="33" customFormat="1" hidden="1">
      <c r="A34" s="33" t="s">
        <v>65</v>
      </c>
      <c r="C34" s="33" t="s">
        <v>66</v>
      </c>
      <c r="D34" s="34">
        <f>'Raw Data'!C43*'Raw Data'!C$92</f>
        <v>1841.2395947543803</v>
      </c>
      <c r="E34" s="34">
        <f>'Raw Data'!D43*'Raw Data'!D$92</f>
        <v>1752.4219143419837</v>
      </c>
      <c r="F34" s="34">
        <f>'Raw Data'!E43*'Raw Data'!E$92</f>
        <v>1574.122975432211</v>
      </c>
      <c r="G34" s="34">
        <f t="shared" si="4"/>
        <v>267.1166193221693</v>
      </c>
      <c r="H34" s="34">
        <f t="shared" si="5"/>
        <v>178.29893890977269</v>
      </c>
      <c r="I34" s="35">
        <f t="shared" si="6"/>
        <v>0.66749474204271197</v>
      </c>
      <c r="J34" s="34">
        <f>'Raw Data'!G43*'Raw Data'!G$92</f>
        <v>2237.9021108604575</v>
      </c>
      <c r="K34" s="34">
        <f>'Raw Data'!H43*'Raw Data'!H$92</f>
        <v>2107.1599894105188</v>
      </c>
      <c r="L34" s="34">
        <f>'Raw Data'!I43*'Raw Data'!I$92</f>
        <v>2001.9141172490454</v>
      </c>
      <c r="M34" s="34">
        <f t="shared" si="1"/>
        <v>235.98799361141209</v>
      </c>
      <c r="N34" s="34">
        <f t="shared" si="2"/>
        <v>105.24587216147347</v>
      </c>
      <c r="O34" s="35">
        <f t="shared" si="3"/>
        <v>0.44597977444045656</v>
      </c>
      <c r="P34" s="34">
        <f>'Raw Data'!O43*'Raw Data'!O$92</f>
        <v>1356.4425701256237</v>
      </c>
      <c r="Q34" s="34">
        <f>'Raw Data'!P43*'Raw Data'!P$92</f>
        <v>1238.1170113257153</v>
      </c>
      <c r="R34" s="34">
        <f>'Raw Data'!Q43*'Raw Data'!Q$92</f>
        <v>1012.6028619572713</v>
      </c>
      <c r="S34" s="34">
        <f t="shared" si="7"/>
        <v>343.83970816835233</v>
      </c>
      <c r="T34" s="34">
        <f t="shared" si="8"/>
        <v>225.51414936844401</v>
      </c>
      <c r="U34" s="35">
        <f t="shared" si="9"/>
        <v>0.65586999991876094</v>
      </c>
      <c r="V34" s="34">
        <f>'Raw Data'!K43*'Raw Data'!K$92</f>
        <v>217.26782433564713</v>
      </c>
      <c r="W34" s="34">
        <f>'Raw Data'!L43*'Raw Data'!L$92</f>
        <v>229.53688002851612</v>
      </c>
      <c r="X34" s="34">
        <f>'Raw Data'!M43*'Raw Data'!M$92</f>
        <v>201.27116132167151</v>
      </c>
      <c r="Y34" s="34">
        <f t="shared" si="10"/>
        <v>15.996663013975621</v>
      </c>
      <c r="Z34" s="34">
        <f t="shared" si="11"/>
        <v>28.265718706844609</v>
      </c>
      <c r="AA34" s="35">
        <f t="shared" si="12"/>
        <v>1.7669759425543956</v>
      </c>
    </row>
    <row r="35" spans="1:27" hidden="1">
      <c r="A35" t="s">
        <v>67</v>
      </c>
      <c r="C35" t="s">
        <v>68</v>
      </c>
      <c r="D35" s="16">
        <f>'Raw Data'!C44*'Raw Data'!C$92</f>
        <v>1803.2623911641406</v>
      </c>
      <c r="E35" s="16">
        <f>'Raw Data'!D44*'Raw Data'!D$92</f>
        <v>45.556895520155557</v>
      </c>
      <c r="F35" s="16">
        <f>'Raw Data'!E44*'Raw Data'!E$92</f>
        <v>28.63721375492872</v>
      </c>
      <c r="G35" s="16">
        <f t="shared" si="4"/>
        <v>1774.6251774092118</v>
      </c>
      <c r="H35" s="16">
        <f t="shared" si="5"/>
        <v>16.919681765226837</v>
      </c>
      <c r="I35" s="22">
        <f t="shared" si="6"/>
        <v>9.5342283996714197E-3</v>
      </c>
      <c r="J35" s="16">
        <f>'Raw Data'!G44*'Raw Data'!G$92</f>
        <v>2027.5010577026364</v>
      </c>
      <c r="K35" s="16">
        <f>'Raw Data'!H44*'Raw Data'!H$92</f>
        <v>1215.1179007485043</v>
      </c>
      <c r="L35" s="16">
        <f>'Raw Data'!I44*'Raw Data'!I$92</f>
        <v>1150.1192869685692</v>
      </c>
      <c r="M35" s="26">
        <f t="shared" si="1"/>
        <v>877.38177073406723</v>
      </c>
      <c r="N35" s="26">
        <f t="shared" si="2"/>
        <v>64.998613779935113</v>
      </c>
      <c r="O35" s="27">
        <f t="shared" si="3"/>
        <v>7.408247577967525E-2</v>
      </c>
      <c r="P35" s="16">
        <f>'Raw Data'!O44*'Raw Data'!O$92</f>
        <v>1594.3965604026844</v>
      </c>
      <c r="Q35" s="16">
        <f>'Raw Data'!P44*'Raw Data'!P$92</f>
        <v>376.77358470691337</v>
      </c>
      <c r="R35" s="16">
        <f>'Raw Data'!Q44*'Raw Data'!Q$92</f>
        <v>319.09754053275356</v>
      </c>
      <c r="S35" s="16">
        <f t="shared" si="7"/>
        <v>1275.2990198699308</v>
      </c>
      <c r="T35" s="16">
        <f t="shared" si="8"/>
        <v>57.676044174159813</v>
      </c>
      <c r="U35" s="22">
        <f t="shared" si="9"/>
        <v>4.5225506548293479E-2</v>
      </c>
      <c r="V35" s="16">
        <f>'Raw Data'!K44*'Raw Data'!K$92</f>
        <v>223.82331903542959</v>
      </c>
      <c r="W35" s="16">
        <f>'Raw Data'!L44*'Raw Data'!L$92</f>
        <v>7.0899422402630465</v>
      </c>
      <c r="X35" s="16">
        <f>'Raw Data'!M44*'Raw Data'!M$92</f>
        <v>5.0740628904623071</v>
      </c>
      <c r="Y35" s="16">
        <f t="shared" si="10"/>
        <v>218.74925614496729</v>
      </c>
      <c r="Z35" s="16">
        <f t="shared" si="11"/>
        <v>2.0158793498007395</v>
      </c>
      <c r="AA35" s="22">
        <f t="shared" si="12"/>
        <v>9.2154797932880572E-3</v>
      </c>
    </row>
    <row r="36" spans="1:27" hidden="1">
      <c r="A36" t="s">
        <v>69</v>
      </c>
      <c r="C36" t="s">
        <v>70</v>
      </c>
      <c r="D36" s="16">
        <f>'Raw Data'!C45*'Raw Data'!C$92</f>
        <v>288.10292378802535</v>
      </c>
      <c r="E36" s="16">
        <f>'Raw Data'!D45*'Raw Data'!D$92</f>
        <v>211.58647030472247</v>
      </c>
      <c r="F36" s="16">
        <f>'Raw Data'!E45*'Raw Data'!E$92</f>
        <v>146.88119313011828</v>
      </c>
      <c r="G36" s="16">
        <f t="shared" si="4"/>
        <v>141.22173065790707</v>
      </c>
      <c r="H36" s="16">
        <f t="shared" si="5"/>
        <v>64.705277174604191</v>
      </c>
      <c r="I36" s="22">
        <f t="shared" si="6"/>
        <v>0.45818215704596532</v>
      </c>
      <c r="J36" s="16">
        <f>'Raw Data'!G45*'Raw Data'!G$92</f>
        <v>273.82338018625478</v>
      </c>
      <c r="K36" s="16">
        <f>'Raw Data'!H45*'Raw Data'!H$92</f>
        <v>181.93689076542941</v>
      </c>
      <c r="L36" s="16">
        <f>'Raw Data'!I45*'Raw Data'!I$92</f>
        <v>177.62081138337118</v>
      </c>
      <c r="M36" s="26">
        <f t="shared" si="1"/>
        <v>96.202568802883604</v>
      </c>
      <c r="N36" s="26">
        <f t="shared" si="2"/>
        <v>4.3160793820582342</v>
      </c>
      <c r="O36" s="27">
        <f t="shared" si="3"/>
        <v>4.486449203764778E-2</v>
      </c>
      <c r="P36" s="16">
        <f>'Raw Data'!O45*'Raw Data'!O$92</f>
        <v>144.65925400103251</v>
      </c>
      <c r="Q36" s="16">
        <f>'Raw Data'!P45*'Raw Data'!P$92</f>
        <v>113.9560433309738</v>
      </c>
      <c r="R36" s="16">
        <f>'Raw Data'!Q45*'Raw Data'!Q$92</f>
        <v>102.11121297048115</v>
      </c>
      <c r="S36" s="16">
        <f t="shared" si="7"/>
        <v>42.54804103055136</v>
      </c>
      <c r="T36" s="16">
        <f t="shared" si="8"/>
        <v>11.844830360492651</v>
      </c>
      <c r="U36" s="22">
        <f t="shared" si="9"/>
        <v>0.27838720828504288</v>
      </c>
      <c r="V36" s="16">
        <f>'Raw Data'!K45*'Raw Data'!K$92</f>
        <v>40.269467441520803</v>
      </c>
      <c r="W36" s="16">
        <f>'Raw Data'!L45*'Raw Data'!L$92</f>
        <v>31.018497301150827</v>
      </c>
      <c r="X36" s="16">
        <f>'Raw Data'!M45*'Raw Data'!M$92</f>
        <v>26.215991600721921</v>
      </c>
      <c r="Y36" s="16">
        <f t="shared" si="10"/>
        <v>14.053475840798882</v>
      </c>
      <c r="Z36" s="16">
        <f t="shared" si="11"/>
        <v>4.802505700428906</v>
      </c>
      <c r="AA36" s="22">
        <f t="shared" si="12"/>
        <v>0.34173081128347416</v>
      </c>
    </row>
    <row r="37" spans="1:27" hidden="1">
      <c r="A37" t="s">
        <v>71</v>
      </c>
      <c r="C37" t="s">
        <v>72</v>
      </c>
      <c r="D37" s="16">
        <f>'Raw Data'!C46*'Raw Data'!C$92</f>
        <v>407.27276953670861</v>
      </c>
      <c r="E37" s="16">
        <f>'Raw Data'!D46*'Raw Data'!D$92</f>
        <v>153.88106931252543</v>
      </c>
      <c r="F37" s="16">
        <f>'Raw Data'!E46*'Raw Data'!E$92</f>
        <v>81.292735820442815</v>
      </c>
      <c r="G37" s="16">
        <f t="shared" si="4"/>
        <v>325.98003371626578</v>
      </c>
      <c r="H37" s="16">
        <f t="shared" si="5"/>
        <v>72.588333492082612</v>
      </c>
      <c r="I37" s="22">
        <f t="shared" si="6"/>
        <v>0.22267723781900017</v>
      </c>
      <c r="J37" s="16">
        <f>'Raw Data'!G46*'Raw Data'!G$92</f>
        <v>315.09822793491821</v>
      </c>
      <c r="K37" s="16">
        <f>'Raw Data'!H46*'Raw Data'!H$92</f>
        <v>66.158869369247057</v>
      </c>
      <c r="L37" s="16">
        <f>'Raw Data'!I46*'Raw Data'!I$92</f>
        <v>76.54377507128703</v>
      </c>
      <c r="M37" s="26">
        <f t="shared" si="1"/>
        <v>238.55445286363118</v>
      </c>
      <c r="N37" s="26">
        <f t="shared" si="2"/>
        <v>-10.384905702039973</v>
      </c>
      <c r="O37" s="27">
        <f t="shared" si="3"/>
        <v>-4.3532642452817544E-2</v>
      </c>
      <c r="P37" s="16">
        <f>'Raw Data'!O46*'Raw Data'!O$92</f>
        <v>188.68598347960761</v>
      </c>
      <c r="Q37" s="16">
        <f>'Raw Data'!P46*'Raw Data'!P$92</f>
        <v>29.772299608993155</v>
      </c>
      <c r="R37" s="16">
        <f>'Raw Data'!Q46*'Raw Data'!Q$92</f>
        <v>20.209510900407725</v>
      </c>
      <c r="S37" s="16">
        <f t="shared" si="7"/>
        <v>168.47647257919988</v>
      </c>
      <c r="T37" s="16">
        <f t="shared" si="8"/>
        <v>9.5627887085854297</v>
      </c>
      <c r="U37" s="22">
        <f t="shared" si="9"/>
        <v>5.6760380616884147E-2</v>
      </c>
      <c r="V37" s="16">
        <f>'Raw Data'!K46*'Raw Data'!K$92</f>
        <v>49.634459869781459</v>
      </c>
      <c r="W37" s="16">
        <f>'Raw Data'!L46*'Raw Data'!L$92</f>
        <v>7.0899422402630465</v>
      </c>
      <c r="X37" s="16">
        <f>'Raw Data'!M46*'Raw Data'!M$92</f>
        <v>0.84567714841038455</v>
      </c>
      <c r="Y37" s="16">
        <f t="shared" si="10"/>
        <v>48.788782721371078</v>
      </c>
      <c r="Z37" s="16">
        <f t="shared" si="11"/>
        <v>6.2442650918526619</v>
      </c>
      <c r="AA37" s="22">
        <f t="shared" si="12"/>
        <v>0.12798567095869498</v>
      </c>
    </row>
    <row r="38" spans="1:27" hidden="1">
      <c r="A38" t="s">
        <v>73</v>
      </c>
      <c r="C38" t="s">
        <v>74</v>
      </c>
      <c r="D38" s="16">
        <f>'Raw Data'!C47*'Raw Data'!C$92</f>
        <v>966.454353434376</v>
      </c>
      <c r="E38" s="16">
        <f>'Raw Data'!D47*'Raw Data'!D$92</f>
        <v>254.10623945686766</v>
      </c>
      <c r="F38" s="16">
        <f>'Raw Data'!E47*'Raw Data'!E$92</f>
        <v>149.65253639672429</v>
      </c>
      <c r="G38" s="16">
        <f t="shared" si="4"/>
        <v>816.80181703765174</v>
      </c>
      <c r="H38" s="16">
        <f t="shared" si="5"/>
        <v>104.45370306014337</v>
      </c>
      <c r="I38" s="22">
        <f t="shared" si="6"/>
        <v>0.12788133042966579</v>
      </c>
      <c r="J38" s="16">
        <f>'Raw Data'!G47*'Raw Data'!G$92</f>
        <v>1196.9705847112386</v>
      </c>
      <c r="K38" s="16">
        <f>'Raw Data'!H47*'Raw Data'!H$92</f>
        <v>299.92020780725335</v>
      </c>
      <c r="L38" s="16">
        <f>'Raw Data'!I47*'Raw Data'!I$92</f>
        <v>294.39913488956552</v>
      </c>
      <c r="M38" s="26">
        <f t="shared" si="1"/>
        <v>902.57144982167313</v>
      </c>
      <c r="N38" s="26">
        <f t="shared" si="2"/>
        <v>5.5210729176878317</v>
      </c>
      <c r="O38" s="27">
        <f t="shared" si="3"/>
        <v>6.1170480395526198E-3</v>
      </c>
      <c r="P38" s="16">
        <f>'Raw Data'!O47*'Raw Data'!O$92</f>
        <v>531.46552013422809</v>
      </c>
      <c r="Q38" s="16">
        <f>'Raw Data'!P47*'Raw Data'!P$92</f>
        <v>37.985347776991269</v>
      </c>
      <c r="R38" s="16">
        <f>'Raw Data'!Q47*'Raw Data'!Q$92</f>
        <v>32.973412521717869</v>
      </c>
      <c r="S38" s="16">
        <f t="shared" si="7"/>
        <v>498.49210761251021</v>
      </c>
      <c r="T38" s="16">
        <f t="shared" si="8"/>
        <v>5.0119352552734</v>
      </c>
      <c r="U38" s="22">
        <f t="shared" si="9"/>
        <v>1.0054191789068998E-2</v>
      </c>
      <c r="V38" s="16">
        <f>'Raw Data'!K47*'Raw Data'!K$92</f>
        <v>88.030928825650136</v>
      </c>
      <c r="W38" s="16">
        <f>'Raw Data'!L47*'Raw Data'!L$92</f>
        <v>6.2036994602301654</v>
      </c>
      <c r="X38" s="16">
        <f>'Raw Data'!M47*'Raw Data'!M$92</f>
        <v>4.2283857420519224</v>
      </c>
      <c r="Y38" s="16">
        <f t="shared" si="10"/>
        <v>83.802543083598209</v>
      </c>
      <c r="Z38" s="16">
        <f t="shared" si="11"/>
        <v>1.975313718178243</v>
      </c>
      <c r="AA38" s="22">
        <f t="shared" si="12"/>
        <v>2.357104743477469E-2</v>
      </c>
    </row>
    <row r="39" spans="1:27" hidden="1">
      <c r="A39" t="s">
        <v>75</v>
      </c>
      <c r="C39" t="s">
        <v>76</v>
      </c>
      <c r="D39" s="16">
        <f>'Raw Data'!C48*'Raw Data'!C$92</f>
        <v>1492.8969687197678</v>
      </c>
      <c r="E39" s="16">
        <f>'Raw Data'!D48*'Raw Data'!D$92</f>
        <v>46.569270976159011</v>
      </c>
      <c r="F39" s="16">
        <f>'Raw Data'!E48*'Raw Data'!E$92</f>
        <v>21.246965043979372</v>
      </c>
      <c r="G39" s="16">
        <f t="shared" si="4"/>
        <v>1471.6500036757884</v>
      </c>
      <c r="H39" s="16">
        <f t="shared" si="5"/>
        <v>25.322305932179638</v>
      </c>
      <c r="I39" s="22">
        <f t="shared" si="6"/>
        <v>1.720674472118458E-2</v>
      </c>
      <c r="J39" s="16">
        <f>'Raw Data'!G48*'Raw Data'!G$92</f>
        <v>1815.0865973375639</v>
      </c>
      <c r="K39" s="16">
        <f>'Raw Data'!H48*'Raw Data'!H$92</f>
        <v>63.953573723605494</v>
      </c>
      <c r="L39" s="16">
        <f>'Raw Data'!I48*'Raw Data'!I$92</f>
        <v>54.954505179385556</v>
      </c>
      <c r="M39" s="26">
        <f t="shared" si="1"/>
        <v>1760.1320921581785</v>
      </c>
      <c r="N39" s="26">
        <f t="shared" si="2"/>
        <v>8.9990685442199378</v>
      </c>
      <c r="O39" s="27">
        <f t="shared" si="3"/>
        <v>5.1127234054267872E-3</v>
      </c>
      <c r="P39" s="16">
        <f>'Raw Data'!O48*'Raw Data'!O$92</f>
        <v>1245.3274909654103</v>
      </c>
      <c r="Q39" s="16">
        <f>'Raw Data'!P48*'Raw Data'!P$92</f>
        <v>23.612513482994572</v>
      </c>
      <c r="R39" s="16">
        <f>'Raw Data'!Q48*'Raw Data'!Q$92</f>
        <v>28.718778647947822</v>
      </c>
      <c r="S39" s="16">
        <f t="shared" si="7"/>
        <v>1216.6087123174625</v>
      </c>
      <c r="T39" s="16">
        <f t="shared" si="8"/>
        <v>-5.1062651649532498</v>
      </c>
      <c r="U39" s="22">
        <f t="shared" si="9"/>
        <v>-4.1971301974540014E-3</v>
      </c>
      <c r="V39" s="16">
        <f>'Raw Data'!K48*'Raw Data'!K$92</f>
        <v>208.83933115021256</v>
      </c>
      <c r="W39" s="16">
        <f>'Raw Data'!L48*'Raw Data'!L$92</f>
        <v>7.0899422402630465</v>
      </c>
      <c r="X39" s="16">
        <f>'Raw Data'!M48*'Raw Data'!M$92</f>
        <v>5.9197400388726917</v>
      </c>
      <c r="Y39" s="16">
        <f t="shared" si="10"/>
        <v>202.91959111133986</v>
      </c>
      <c r="Z39" s="16">
        <f t="shared" si="11"/>
        <v>1.1702022013903548</v>
      </c>
      <c r="AA39" s="22">
        <f t="shared" si="12"/>
        <v>5.7668271209371652E-3</v>
      </c>
    </row>
    <row r="40" spans="1:27" hidden="1">
      <c r="A40" t="s">
        <v>77</v>
      </c>
      <c r="C40" t="s">
        <v>78</v>
      </c>
      <c r="D40" s="16">
        <f>'Raw Data'!C49*'Raw Data'!C$92</f>
        <v>4140.8247500806192</v>
      </c>
      <c r="E40" s="16">
        <f>'Raw Data'!D49*'Raw Data'!D$92</f>
        <v>43.532144608148641</v>
      </c>
      <c r="F40" s="16">
        <f>'Raw Data'!E49*'Raw Data'!E$92</f>
        <v>44.341492265696083</v>
      </c>
      <c r="G40" s="16">
        <f t="shared" si="4"/>
        <v>4096.4832578149235</v>
      </c>
      <c r="H40" s="16">
        <f t="shared" si="5"/>
        <v>-0.8093476575474412</v>
      </c>
      <c r="I40" s="22">
        <f t="shared" si="6"/>
        <v>-1.9757133292402365E-4</v>
      </c>
      <c r="J40" s="16">
        <f>'Raw Data'!G49*'Raw Data'!G$92</f>
        <v>3821.4468793640558</v>
      </c>
      <c r="K40" s="16">
        <f>'Raw Data'!H49*'Raw Data'!H$92</f>
        <v>45.208560735652156</v>
      </c>
      <c r="L40" s="16">
        <f>'Raw Data'!I49*'Raw Data'!I$92</f>
        <v>30.421243938588436</v>
      </c>
      <c r="M40" s="26">
        <f t="shared" si="1"/>
        <v>3791.0256354254675</v>
      </c>
      <c r="N40" s="26">
        <f t="shared" si="2"/>
        <v>14.78731679706372</v>
      </c>
      <c r="O40" s="27">
        <f t="shared" si="3"/>
        <v>3.900611132481603E-3</v>
      </c>
      <c r="P40" s="16">
        <f>'Raw Data'!O49*'Raw Data'!O$92</f>
        <v>2825.048474875236</v>
      </c>
      <c r="Q40" s="16">
        <f>'Raw Data'!P49*'Raw Data'!P$92</f>
        <v>618.03187464185794</v>
      </c>
      <c r="R40" s="16">
        <f>'Raw Data'!Q49*'Raw Data'!Q$92</f>
        <v>574.37557295895647</v>
      </c>
      <c r="S40" s="16">
        <f t="shared" si="7"/>
        <v>2250.6729019162794</v>
      </c>
      <c r="T40" s="16">
        <f t="shared" si="8"/>
        <v>43.656301682901471</v>
      </c>
      <c r="U40" s="22">
        <f t="shared" si="9"/>
        <v>1.9396999735381983E-2</v>
      </c>
      <c r="V40" s="16">
        <f>'Raw Data'!K49*'Raw Data'!K$92</f>
        <v>375.53619637325215</v>
      </c>
      <c r="W40" s="16">
        <f>'Raw Data'!L49*'Raw Data'!L$92</f>
        <v>15.066127260558973</v>
      </c>
      <c r="X40" s="16">
        <f>'Raw Data'!M49*'Raw Data'!M$92</f>
        <v>4.2283857420519224</v>
      </c>
      <c r="Y40" s="16">
        <f t="shared" si="10"/>
        <v>371.30781063120025</v>
      </c>
      <c r="Z40" s="16">
        <f t="shared" si="11"/>
        <v>10.837741518507052</v>
      </c>
      <c r="AA40" s="22">
        <f t="shared" si="12"/>
        <v>2.9188024620552859E-2</v>
      </c>
    </row>
    <row r="41" spans="1:27" s="29" customFormat="1" hidden="1">
      <c r="A41" s="29" t="s">
        <v>79</v>
      </c>
      <c r="C41" s="29" t="s">
        <v>80</v>
      </c>
      <c r="D41" s="30">
        <f>'Raw Data'!C50*'Raw Data'!C$92</f>
        <v>73.335289691497366</v>
      </c>
      <c r="E41" s="30">
        <f>'Raw Data'!D50*'Raw Data'!D$92</f>
        <v>9.1113791040311121</v>
      </c>
      <c r="F41" s="30">
        <f>'Raw Data'!E50*'Raw Data'!E$92</f>
        <v>5.5426865332120103</v>
      </c>
      <c r="G41" s="30">
        <f t="shared" si="4"/>
        <v>67.79260315828536</v>
      </c>
      <c r="H41" s="30">
        <f t="shared" si="5"/>
        <v>3.5686925708191017</v>
      </c>
      <c r="I41" s="31">
        <f t="shared" si="6"/>
        <v>5.2641326701775272E-2</v>
      </c>
      <c r="J41" s="30">
        <f>'Raw Data'!G50*'Raw Data'!G$92</f>
        <v>34.227922523281848</v>
      </c>
      <c r="K41" s="30">
        <f>'Raw Data'!H50*'Raw Data'!H$92</f>
        <v>2.2052956456415687</v>
      </c>
      <c r="L41" s="30">
        <f>'Raw Data'!I50*'Raw Data'!I$92</f>
        <v>4.9066522481594248</v>
      </c>
      <c r="M41" s="30">
        <f t="shared" si="1"/>
        <v>29.321270275122423</v>
      </c>
      <c r="N41" s="30">
        <f t="shared" si="2"/>
        <v>-2.7013566025178561</v>
      </c>
      <c r="O41" s="31">
        <f t="shared" si="3"/>
        <v>-9.2129589788264299E-2</v>
      </c>
      <c r="P41" s="30">
        <f>'Raw Data'!O50*'Raw Data'!O$92</f>
        <v>42.978474014799509</v>
      </c>
      <c r="Q41" s="30">
        <f>'Raw Data'!P50*'Raw Data'!P$92</f>
        <v>5.1331551049988198</v>
      </c>
      <c r="R41" s="30">
        <f>'Raw Data'!Q50*'Raw Data'!Q$92</f>
        <v>4.2546338737700475</v>
      </c>
      <c r="S41" s="30">
        <f t="shared" si="7"/>
        <v>38.723840141029463</v>
      </c>
      <c r="T41" s="30">
        <f t="shared" si="8"/>
        <v>0.87852123122877224</v>
      </c>
      <c r="U41" s="31">
        <f t="shared" si="9"/>
        <v>2.2686831368719129E-2</v>
      </c>
      <c r="V41" s="30">
        <f>'Raw Data'!K50*'Raw Data'!K$92</f>
        <v>14.983987885217044</v>
      </c>
      <c r="W41" s="30">
        <f>'Raw Data'!L50*'Raw Data'!L$92</f>
        <v>7.0899422402630465</v>
      </c>
      <c r="X41" s="30">
        <f>'Raw Data'!M50*'Raw Data'!M$92</f>
        <v>3.3827085936415382</v>
      </c>
      <c r="Y41" s="30">
        <f t="shared" si="10"/>
        <v>11.601279291575505</v>
      </c>
      <c r="Z41" s="30">
        <f t="shared" si="11"/>
        <v>3.7072336466215083</v>
      </c>
      <c r="AA41" s="31">
        <f t="shared" si="12"/>
        <v>0.31955386586663664</v>
      </c>
    </row>
    <row r="42" spans="1:27" hidden="1">
      <c r="A42" t="s">
        <v>81</v>
      </c>
      <c r="C42" t="s">
        <v>82</v>
      </c>
      <c r="D42" s="16">
        <f>'Raw Data'!C51*'Raw Data'!C$92</f>
        <v>1538.7315247769536</v>
      </c>
      <c r="E42" s="16">
        <f>'Raw Data'!D51*'Raw Data'!D$92</f>
        <v>192.3513366406568</v>
      </c>
      <c r="F42" s="16">
        <f>'Raw Data'!E51*'Raw Data'!E$92</f>
        <v>116.39641719745222</v>
      </c>
      <c r="G42" s="16">
        <f t="shared" si="4"/>
        <v>1422.3351075795015</v>
      </c>
      <c r="H42" s="16">
        <f t="shared" si="5"/>
        <v>75.954919443204574</v>
      </c>
      <c r="I42" s="22">
        <f t="shared" si="6"/>
        <v>5.3401564116956221E-2</v>
      </c>
      <c r="J42" s="16">
        <f>'Raw Data'!G51*'Raw Data'!G$92</f>
        <v>1544.2833279621868</v>
      </c>
      <c r="K42" s="16">
        <f>'Raw Data'!H51*'Raw Data'!H$92</f>
        <v>144.44686478952275</v>
      </c>
      <c r="L42" s="16">
        <f>'Raw Data'!I51*'Raw Data'!I$92</f>
        <v>145.23690654551899</v>
      </c>
      <c r="M42" s="26">
        <f t="shared" si="1"/>
        <v>1399.0464214166677</v>
      </c>
      <c r="N42" s="26">
        <f t="shared" si="2"/>
        <v>-0.79004175599624205</v>
      </c>
      <c r="O42" s="27">
        <f t="shared" si="3"/>
        <v>-5.6470017284790993E-4</v>
      </c>
      <c r="P42" s="16">
        <f>'Raw Data'!O51*'Raw Data'!O$92</f>
        <v>1045.1106973842711</v>
      </c>
      <c r="Q42" s="16">
        <f>'Raw Data'!P51*'Raw Data'!P$92</f>
        <v>132.43540170896955</v>
      </c>
      <c r="R42" s="16">
        <f>'Raw Data'!Q51*'Raw Data'!Q$92</f>
        <v>126.57535774465892</v>
      </c>
      <c r="S42" s="16">
        <f t="shared" si="7"/>
        <v>918.53533963961218</v>
      </c>
      <c r="T42" s="16">
        <f t="shared" si="8"/>
        <v>5.8600439643106341</v>
      </c>
      <c r="U42" s="22">
        <f t="shared" si="9"/>
        <v>6.3797697393002057E-3</v>
      </c>
      <c r="V42" s="16">
        <f>'Raw Data'!K51*'Raw Data'!K$92</f>
        <v>138.60188793825765</v>
      </c>
      <c r="W42" s="16">
        <f>'Raw Data'!L51*'Raw Data'!L$92</f>
        <v>9.7486705803616882</v>
      </c>
      <c r="X42" s="16">
        <f>'Raw Data'!M51*'Raw Data'!M$92</f>
        <v>6.7654171872830764</v>
      </c>
      <c r="Y42" s="16">
        <f t="shared" si="10"/>
        <v>131.83647075097457</v>
      </c>
      <c r="Z42" s="16">
        <f t="shared" si="11"/>
        <v>2.9832533930786118</v>
      </c>
      <c r="AA42" s="22">
        <f t="shared" si="12"/>
        <v>2.2628437913160375E-2</v>
      </c>
    </row>
    <row r="43" spans="1:27" hidden="1">
      <c r="A43" t="s">
        <v>83</v>
      </c>
      <c r="C43" t="s">
        <v>84</v>
      </c>
      <c r="D43" s="16">
        <f>'Raw Data'!C52*'Raw Data'!C$92</f>
        <v>1377.6557992045578</v>
      </c>
      <c r="E43" s="16">
        <f>'Raw Data'!D52*'Raw Data'!D$92</f>
        <v>48.594021888165926</v>
      </c>
      <c r="F43" s="16">
        <f>'Raw Data'!E52*'Raw Data'!E$92</f>
        <v>35.103681377009401</v>
      </c>
      <c r="G43" s="16">
        <f t="shared" si="4"/>
        <v>1342.5521178275483</v>
      </c>
      <c r="H43" s="16">
        <f t="shared" si="5"/>
        <v>13.490340511156525</v>
      </c>
      <c r="I43" s="22">
        <f t="shared" si="6"/>
        <v>1.0048280682753628E-2</v>
      </c>
      <c r="J43" s="16">
        <f>'Raw Data'!G52*'Raw Data'!G$92</f>
        <v>1827.1670405810751</v>
      </c>
      <c r="K43" s="16">
        <f>'Raw Data'!H52*'Raw Data'!H$92</f>
        <v>58.440334609501569</v>
      </c>
      <c r="L43" s="16">
        <f>'Raw Data'!I52*'Raw Data'!I$92</f>
        <v>42.197209334171056</v>
      </c>
      <c r="M43" s="26">
        <f t="shared" si="1"/>
        <v>1784.9698312469041</v>
      </c>
      <c r="N43" s="26">
        <f t="shared" si="2"/>
        <v>16.243125275330513</v>
      </c>
      <c r="O43" s="27">
        <f t="shared" si="3"/>
        <v>9.099943870750889E-3</v>
      </c>
      <c r="P43" s="16">
        <f>'Raw Data'!O52*'Raw Data'!O$92</f>
        <v>986.40839141283755</v>
      </c>
      <c r="Q43" s="16">
        <f>'Raw Data'!P52*'Raw Data'!P$92</f>
        <v>18.479358377995752</v>
      </c>
      <c r="R43" s="16">
        <f>'Raw Data'!Q52*'Raw Data'!Q$92</f>
        <v>13.827560089752655</v>
      </c>
      <c r="S43" s="16">
        <f t="shared" si="7"/>
        <v>972.58083132308491</v>
      </c>
      <c r="T43" s="16">
        <f t="shared" si="8"/>
        <v>4.6517982882430964</v>
      </c>
      <c r="U43" s="22">
        <f t="shared" si="9"/>
        <v>4.7829425981127521E-3</v>
      </c>
      <c r="V43" s="16">
        <f>'Raw Data'!K52*'Raw Data'!K$92</f>
        <v>129.236895509997</v>
      </c>
      <c r="W43" s="16">
        <f>'Raw Data'!L52*'Raw Data'!L$92</f>
        <v>8.8624278003288079</v>
      </c>
      <c r="X43" s="16">
        <f>'Raw Data'!M52*'Raw Data'!M$92</f>
        <v>5.9197400388726917</v>
      </c>
      <c r="Y43" s="16">
        <f t="shared" si="10"/>
        <v>123.31715547112431</v>
      </c>
      <c r="Z43" s="16">
        <f t="shared" si="11"/>
        <v>2.9426877614561162</v>
      </c>
      <c r="AA43" s="22">
        <f t="shared" si="12"/>
        <v>2.3862760620886766E-2</v>
      </c>
    </row>
    <row r="44" spans="1:27" hidden="1">
      <c r="A44" t="s">
        <v>85</v>
      </c>
      <c r="C44" t="s">
        <v>86</v>
      </c>
      <c r="D44" s="16">
        <f>'Raw Data'!C53*'Raw Data'!C$92</f>
        <v>1701.1168090938406</v>
      </c>
      <c r="E44" s="16">
        <f>'Raw Data'!D53*'Raw Data'!D$92</f>
        <v>46.569270976159011</v>
      </c>
      <c r="F44" s="16">
        <f>'Raw Data'!E53*'Raw Data'!E$92</f>
        <v>24.942089399454048</v>
      </c>
      <c r="G44" s="16">
        <f t="shared" si="4"/>
        <v>1676.1747196943866</v>
      </c>
      <c r="H44" s="16">
        <f t="shared" si="5"/>
        <v>21.627181576704963</v>
      </c>
      <c r="I44" s="22">
        <f t="shared" si="6"/>
        <v>1.2902701205664408E-2</v>
      </c>
      <c r="J44" s="16">
        <f>'Raw Data'!G53*'Raw Data'!G$92</f>
        <v>3177.1565730434563</v>
      </c>
      <c r="K44" s="16">
        <f>'Raw Data'!H53*'Raw Data'!H$92</f>
        <v>45.208560735652156</v>
      </c>
      <c r="L44" s="16">
        <f>'Raw Data'!I53*'Raw Data'!I$92</f>
        <v>40.234548434907282</v>
      </c>
      <c r="M44" s="26">
        <f t="shared" si="1"/>
        <v>3136.9220246085492</v>
      </c>
      <c r="N44" s="26">
        <f t="shared" si="2"/>
        <v>4.9740123007448744</v>
      </c>
      <c r="O44" s="27">
        <f t="shared" si="3"/>
        <v>1.5856346640830425E-3</v>
      </c>
      <c r="P44" s="16">
        <f>'Raw Data'!O53*'Raw Data'!O$92</f>
        <v>1869.039491911891</v>
      </c>
      <c r="Q44" s="16">
        <f>'Raw Data'!P53*'Raw Data'!P$92</f>
        <v>44.145133902989855</v>
      </c>
      <c r="R44" s="16">
        <f>'Raw Data'!Q53*'Raw Data'!Q$92</f>
        <v>38.291704863930427</v>
      </c>
      <c r="S44" s="16">
        <f t="shared" si="7"/>
        <v>1830.7477870479606</v>
      </c>
      <c r="T44" s="16">
        <f t="shared" si="8"/>
        <v>5.8534290390594279</v>
      </c>
      <c r="U44" s="22">
        <f t="shared" si="9"/>
        <v>3.1972886054927041E-3</v>
      </c>
      <c r="V44" s="16">
        <f>'Raw Data'!K53*'Raw Data'!K$92</f>
        <v>325.90173650347072</v>
      </c>
      <c r="W44" s="16">
        <f>'Raw Data'!L53*'Raw Data'!L$92</f>
        <v>11.521156140427451</v>
      </c>
      <c r="X44" s="16">
        <f>'Raw Data'!M53*'Raw Data'!M$92</f>
        <v>5.0740628904623071</v>
      </c>
      <c r="Y44" s="16">
        <f t="shared" si="10"/>
        <v>320.82767361300841</v>
      </c>
      <c r="Z44" s="16">
        <f t="shared" si="11"/>
        <v>6.4470932499651434</v>
      </c>
      <c r="AA44" s="22">
        <f t="shared" si="12"/>
        <v>2.0095190596749496E-2</v>
      </c>
    </row>
    <row r="45" spans="1:27" hidden="1">
      <c r="A45" t="s">
        <v>87</v>
      </c>
      <c r="C45" t="s">
        <v>88</v>
      </c>
      <c r="D45" s="16">
        <f>'Raw Data'!C54*'Raw Data'!C$92</f>
        <v>1077.7668467161132</v>
      </c>
      <c r="E45" s="16">
        <f>'Raw Data'!D54*'Raw Data'!D$92</f>
        <v>86.051913760293829</v>
      </c>
      <c r="F45" s="16">
        <f>'Raw Data'!E54*'Raw Data'!E$92</f>
        <v>58.198208598726112</v>
      </c>
      <c r="G45" s="16">
        <f t="shared" si="4"/>
        <v>1019.5686381173871</v>
      </c>
      <c r="H45" s="16">
        <f t="shared" si="5"/>
        <v>27.853705161567717</v>
      </c>
      <c r="I45" s="22">
        <f t="shared" si="6"/>
        <v>2.7319107434492122E-2</v>
      </c>
      <c r="J45" s="16">
        <f>'Raw Data'!G54*'Raw Data'!G$92</f>
        <v>1387.2375657965408</v>
      </c>
      <c r="K45" s="16">
        <f>'Raw Data'!H54*'Raw Data'!H$92</f>
        <v>41.900617267189801</v>
      </c>
      <c r="L45" s="16">
        <f>'Raw Data'!I54*'Raw Data'!I$92</f>
        <v>43.17853978380294</v>
      </c>
      <c r="M45" s="26">
        <f t="shared" si="1"/>
        <v>1344.0590260127378</v>
      </c>
      <c r="N45" s="26">
        <f t="shared" si="2"/>
        <v>-1.2779225166131383</v>
      </c>
      <c r="O45" s="27">
        <f t="shared" si="3"/>
        <v>-9.5079344871050865E-4</v>
      </c>
      <c r="P45" s="16">
        <f>'Raw Data'!O54*'Raw Data'!O$92</f>
        <v>867.95552400619499</v>
      </c>
      <c r="Q45" s="16">
        <f>'Raw Data'!P54*'Raw Data'!P$92</f>
        <v>33.878823692992214</v>
      </c>
      <c r="R45" s="16">
        <f>'Raw Data'!Q54*'Raw Data'!Q$92</f>
        <v>34.03707099016038</v>
      </c>
      <c r="S45" s="16">
        <f t="shared" si="7"/>
        <v>833.91845301603462</v>
      </c>
      <c r="T45" s="16">
        <f t="shared" si="8"/>
        <v>-0.15824729716816677</v>
      </c>
      <c r="U45" s="22">
        <f t="shared" si="9"/>
        <v>-1.8976351536032502E-4</v>
      </c>
      <c r="V45" s="16">
        <f>'Raw Data'!K54*'Raw Data'!K$92</f>
        <v>114.25290762477995</v>
      </c>
      <c r="W45" s="16">
        <f>'Raw Data'!L54*'Raw Data'!L$92</f>
        <v>7.0899422402630465</v>
      </c>
      <c r="X45" s="16">
        <f>'Raw Data'!M54*'Raw Data'!M$92</f>
        <v>0.84567714841038455</v>
      </c>
      <c r="Y45" s="16">
        <f t="shared" si="10"/>
        <v>113.40723047636956</v>
      </c>
      <c r="Z45" s="16">
        <f t="shared" si="11"/>
        <v>6.2442650918526619</v>
      </c>
      <c r="AA45" s="22">
        <f t="shared" si="12"/>
        <v>5.5060555359860999E-2</v>
      </c>
    </row>
    <row r="46" spans="1:27" hidden="1">
      <c r="A46" t="s">
        <v>89</v>
      </c>
      <c r="C46" t="s">
        <v>90</v>
      </c>
      <c r="D46" s="16">
        <f>'Raw Data'!C55*'Raw Data'!C$92</f>
        <v>1175.9837525529399</v>
      </c>
      <c r="E46" s="16">
        <f>'Raw Data'!D55*'Raw Data'!D$92</f>
        <v>53.655899168183211</v>
      </c>
      <c r="F46" s="16">
        <f>'Raw Data'!E55*'Raw Data'!E$92</f>
        <v>34.179900288140729</v>
      </c>
      <c r="G46" s="16">
        <f t="shared" si="4"/>
        <v>1141.8038522647992</v>
      </c>
      <c r="H46" s="16">
        <f t="shared" si="5"/>
        <v>19.475998880042482</v>
      </c>
      <c r="I46" s="22">
        <f t="shared" si="6"/>
        <v>1.7057219452720627E-2</v>
      </c>
      <c r="J46" s="16">
        <f>'Raw Data'!G55*'Raw Data'!G$92</f>
        <v>1305.6945739028399</v>
      </c>
      <c r="K46" s="16">
        <f>'Raw Data'!H55*'Raw Data'!H$92</f>
        <v>34.182082507444314</v>
      </c>
      <c r="L46" s="16">
        <f>'Raw Data'!I55*'Raw Data'!I$92</f>
        <v>33.36523528748409</v>
      </c>
      <c r="M46" s="26">
        <f t="shared" si="1"/>
        <v>1272.3293386153559</v>
      </c>
      <c r="N46" s="26">
        <f t="shared" si="2"/>
        <v>0.81684721996022347</v>
      </c>
      <c r="O46" s="27">
        <f t="shared" si="3"/>
        <v>6.4200926220028679E-4</v>
      </c>
      <c r="P46" s="16">
        <f>'Raw Data'!O55*'Raw Data'!O$92</f>
        <v>860.61773575976588</v>
      </c>
      <c r="Q46" s="16">
        <f>'Raw Data'!P55*'Raw Data'!P$92</f>
        <v>25.6657755249941</v>
      </c>
      <c r="R46" s="16">
        <f>'Raw Data'!Q55*'Raw Data'!Q$92</f>
        <v>13.827560089752655</v>
      </c>
      <c r="S46" s="16">
        <f t="shared" si="7"/>
        <v>846.79017567001324</v>
      </c>
      <c r="T46" s="16">
        <f t="shared" si="8"/>
        <v>11.838215435241445</v>
      </c>
      <c r="U46" s="22">
        <f t="shared" si="9"/>
        <v>1.3980104842235079E-2</v>
      </c>
      <c r="V46" s="16">
        <f>'Raw Data'!K55*'Raw Data'!K$92</f>
        <v>113.31640838195389</v>
      </c>
      <c r="W46" s="16">
        <f>'Raw Data'!L55*'Raw Data'!L$92</f>
        <v>8.8624278003288079</v>
      </c>
      <c r="X46" s="16">
        <f>'Raw Data'!M55*'Raw Data'!M$92</f>
        <v>0.84567714841038455</v>
      </c>
      <c r="Y46" s="16">
        <f t="shared" si="10"/>
        <v>112.4707312335435</v>
      </c>
      <c r="Z46" s="16">
        <f t="shared" si="11"/>
        <v>8.0167506519184233</v>
      </c>
      <c r="AA46" s="22">
        <f t="shared" si="12"/>
        <v>7.1278550108043501E-2</v>
      </c>
    </row>
    <row r="47" spans="1:27" hidden="1">
      <c r="A47" t="s">
        <v>91</v>
      </c>
      <c r="C47" t="s">
        <v>92</v>
      </c>
      <c r="D47" s="16">
        <f>'Raw Data'!C56*'Raw Data'!C$92</f>
        <v>5244.7827716865522</v>
      </c>
      <c r="E47" s="16">
        <f>'Raw Data'!D56*'Raw Data'!D$92</f>
        <v>116.42317744039754</v>
      </c>
      <c r="F47" s="16">
        <f>'Raw Data'!E56*'Raw Data'!E$92</f>
        <v>55.426865332120101</v>
      </c>
      <c r="G47" s="16">
        <f t="shared" si="4"/>
        <v>5189.3559063544317</v>
      </c>
      <c r="H47" s="16">
        <f t="shared" si="5"/>
        <v>60.996312108277436</v>
      </c>
      <c r="I47" s="22">
        <f t="shared" si="6"/>
        <v>1.1754120012001237E-2</v>
      </c>
      <c r="J47" s="16">
        <f>'Raw Data'!G56*'Raw Data'!G$92</f>
        <v>5311.3682127304419</v>
      </c>
      <c r="K47" s="16">
        <f>'Raw Data'!H56*'Raw Data'!H$92</f>
        <v>36.387378153085884</v>
      </c>
      <c r="L47" s="16">
        <f>'Raw Data'!I56*'Raw Data'!I$92</f>
        <v>41.215878884539173</v>
      </c>
      <c r="M47" s="26">
        <f t="shared" si="1"/>
        <v>5270.1523338459028</v>
      </c>
      <c r="N47" s="26">
        <f t="shared" si="2"/>
        <v>-4.8285007314532891</v>
      </c>
      <c r="O47" s="27">
        <f t="shared" si="3"/>
        <v>-9.161975642418826E-4</v>
      </c>
      <c r="P47" s="16">
        <f>'Raw Data'!O56*'Raw Data'!O$92</f>
        <v>4461.3752538289446</v>
      </c>
      <c r="Q47" s="16">
        <f>'Raw Data'!P56*'Raw Data'!P$92</f>
        <v>121.14246047797215</v>
      </c>
      <c r="R47" s="16">
        <f>'Raw Data'!Q56*'Raw Data'!Q$92</f>
        <v>84.029019006958436</v>
      </c>
      <c r="S47" s="16">
        <f t="shared" si="7"/>
        <v>4377.3462348219864</v>
      </c>
      <c r="T47" s="16">
        <f t="shared" si="8"/>
        <v>37.113441471013715</v>
      </c>
      <c r="U47" s="22">
        <f t="shared" si="9"/>
        <v>8.4785254535669624E-3</v>
      </c>
      <c r="V47" s="16">
        <f>'Raw Data'!K56*'Raw Data'!K$92</f>
        <v>256.60079253434185</v>
      </c>
      <c r="W47" s="16">
        <f>'Raw Data'!L56*'Raw Data'!L$92</f>
        <v>15.952370040591855</v>
      </c>
      <c r="X47" s="16">
        <f>'Raw Data'!M56*'Raw Data'!M$92</f>
        <v>2.5370314452311535</v>
      </c>
      <c r="Y47" s="16">
        <f t="shared" si="10"/>
        <v>254.0637610891107</v>
      </c>
      <c r="Z47" s="16">
        <f t="shared" si="11"/>
        <v>13.415338595360701</v>
      </c>
      <c r="AA47" s="22">
        <f t="shared" si="12"/>
        <v>5.2803038646095563E-2</v>
      </c>
    </row>
    <row r="48" spans="1:27" hidden="1">
      <c r="A48" t="s">
        <v>93</v>
      </c>
      <c r="C48" t="s">
        <v>94</v>
      </c>
      <c r="D48" s="16">
        <f>'Raw Data'!C57*'Raw Data'!C$92</f>
        <v>539.53820273030203</v>
      </c>
      <c r="E48" s="16">
        <f>'Raw Data'!D57*'Raw Data'!D$92</f>
        <v>256.13099036887456</v>
      </c>
      <c r="F48" s="16">
        <f>'Raw Data'!E57*'Raw Data'!E$92</f>
        <v>156.11900401880496</v>
      </c>
      <c r="G48" s="16">
        <f t="shared" si="4"/>
        <v>383.41919871149707</v>
      </c>
      <c r="H48" s="16">
        <f t="shared" si="5"/>
        <v>100.01198635006961</v>
      </c>
      <c r="I48" s="22">
        <f t="shared" si="6"/>
        <v>0.26084240613450188</v>
      </c>
      <c r="J48" s="16">
        <f>'Raw Data'!G57*'Raw Data'!G$92</f>
        <v>229.52842162671357</v>
      </c>
      <c r="K48" s="16">
        <f>'Raw Data'!H57*'Raw Data'!H$92</f>
        <v>56.235038963859999</v>
      </c>
      <c r="L48" s="16">
        <f>'Raw Data'!I57*'Raw Data'!I$92</f>
        <v>68.693131474231947</v>
      </c>
      <c r="M48" s="26">
        <f t="shared" si="1"/>
        <v>160.8352901524816</v>
      </c>
      <c r="N48" s="26">
        <f t="shared" si="2"/>
        <v>-12.458092510371948</v>
      </c>
      <c r="O48" s="27">
        <f t="shared" si="3"/>
        <v>-7.7458700130804137E-2</v>
      </c>
      <c r="P48" s="16">
        <f>'Raw Data'!O57*'Raw Data'!O$92</f>
        <v>236.90573481328511</v>
      </c>
      <c r="Q48" s="16">
        <f>'Raw Data'!P57*'Raw Data'!P$92</f>
        <v>175.55390459095963</v>
      </c>
      <c r="R48" s="16">
        <f>'Raw Data'!Q57*'Raw Data'!Q$92</f>
        <v>159.54877026637678</v>
      </c>
      <c r="S48" s="16">
        <f t="shared" si="7"/>
        <v>77.35696454690833</v>
      </c>
      <c r="T48" s="16">
        <f t="shared" si="8"/>
        <v>16.005134324582855</v>
      </c>
      <c r="U48" s="22">
        <f t="shared" si="9"/>
        <v>0.20689972025566664</v>
      </c>
      <c r="V48" s="16">
        <f>'Raw Data'!K57*'Raw Data'!K$92</f>
        <v>62.745449269346373</v>
      </c>
      <c r="W48" s="16">
        <f>'Raw Data'!L57*'Raw Data'!L$92</f>
        <v>4.431213900164404</v>
      </c>
      <c r="X48" s="16">
        <f>'Raw Data'!M57*'Raw Data'!M$92</f>
        <v>9.3024486325142295</v>
      </c>
      <c r="Y48" s="16">
        <f t="shared" si="10"/>
        <v>53.443000636832146</v>
      </c>
      <c r="Z48" s="16">
        <f t="shared" si="11"/>
        <v>-4.8712347323498255</v>
      </c>
      <c r="AA48" s="22">
        <f t="shared" si="12"/>
        <v>-9.1148226602243601E-2</v>
      </c>
    </row>
    <row r="49" spans="1:27" hidden="1">
      <c r="A49" t="s">
        <v>95</v>
      </c>
      <c r="C49" t="s">
        <v>96</v>
      </c>
      <c r="D49" s="16">
        <f>'Raw Data'!C58*'Raw Data'!C$92</f>
        <v>1927.6704718907879</v>
      </c>
      <c r="E49" s="16">
        <f>'Raw Data'!D58*'Raw Data'!D$92</f>
        <v>31.38363913610716</v>
      </c>
      <c r="F49" s="16">
        <f>'Raw Data'!E58*'Raw Data'!E$92</f>
        <v>20.323183955110704</v>
      </c>
      <c r="G49" s="16">
        <f t="shared" si="4"/>
        <v>1907.3472879356773</v>
      </c>
      <c r="H49" s="16">
        <f t="shared" si="5"/>
        <v>11.060455180996456</v>
      </c>
      <c r="I49" s="22">
        <f t="shared" si="6"/>
        <v>5.7988680147322263E-3</v>
      </c>
      <c r="J49" s="16">
        <f>'Raw Data'!G58*'Raw Data'!G$92</f>
        <v>1728.5100874257332</v>
      </c>
      <c r="K49" s="16">
        <f>'Raw Data'!H58*'Raw Data'!H$92</f>
        <v>28.668843393340392</v>
      </c>
      <c r="L49" s="16">
        <f>'Raw Data'!I58*'Raw Data'!I$92</f>
        <v>18.645278543005816</v>
      </c>
      <c r="M49" s="26">
        <f t="shared" si="1"/>
        <v>1709.8648088827274</v>
      </c>
      <c r="N49" s="26">
        <f t="shared" si="2"/>
        <v>10.023564850334576</v>
      </c>
      <c r="O49" s="27">
        <f t="shared" si="3"/>
        <v>5.862197290839765E-3</v>
      </c>
      <c r="P49" s="16">
        <f>'Raw Data'!O58*'Raw Data'!O$92</f>
        <v>1517.8739115470657</v>
      </c>
      <c r="Q49" s="16">
        <f>'Raw Data'!P58*'Raw Data'!P$92</f>
        <v>20.532620419995279</v>
      </c>
      <c r="R49" s="16">
        <f>'Raw Data'!Q58*'Raw Data'!Q$92</f>
        <v>20.209510900407725</v>
      </c>
      <c r="S49" s="16">
        <f t="shared" si="7"/>
        <v>1497.6644006466581</v>
      </c>
      <c r="T49" s="16">
        <f t="shared" si="8"/>
        <v>0.32310951958755396</v>
      </c>
      <c r="U49" s="22">
        <f t="shared" si="9"/>
        <v>2.1574227139807989E-4</v>
      </c>
      <c r="V49" s="16">
        <f>'Raw Data'!K58*'Raw Data'!K$92</f>
        <v>196.66484099347369</v>
      </c>
      <c r="W49" s="16">
        <f>'Raw Data'!L58*'Raw Data'!L$92</f>
        <v>7.9761850202959277</v>
      </c>
      <c r="X49" s="16">
        <f>'Raw Data'!M58*'Raw Data'!M$92</f>
        <v>6.7654171872830764</v>
      </c>
      <c r="Y49" s="16">
        <f t="shared" si="10"/>
        <v>189.89942380619061</v>
      </c>
      <c r="Z49" s="16">
        <f t="shared" si="11"/>
        <v>1.2107678330128513</v>
      </c>
      <c r="AA49" s="22">
        <f t="shared" si="12"/>
        <v>6.3758373182245592E-3</v>
      </c>
    </row>
    <row r="50" spans="1:27" hidden="1">
      <c r="A50" t="s">
        <v>97</v>
      </c>
      <c r="C50" t="s">
        <v>98</v>
      </c>
      <c r="D50" s="16">
        <f>'Raw Data'!C59*'Raw Data'!C$92</f>
        <v>3581.6431661829515</v>
      </c>
      <c r="E50" s="16">
        <f>'Raw Data'!D59*'Raw Data'!D$92</f>
        <v>224.74735123276741</v>
      </c>
      <c r="F50" s="16">
        <f>'Raw Data'!E59*'Raw Data'!E$92</f>
        <v>138.56716333030025</v>
      </c>
      <c r="G50" s="16">
        <f t="shared" si="4"/>
        <v>3443.0760028526511</v>
      </c>
      <c r="H50" s="16">
        <f t="shared" si="5"/>
        <v>86.180187902467168</v>
      </c>
      <c r="I50" s="22">
        <f t="shared" si="6"/>
        <v>2.5029998707860445E-2</v>
      </c>
      <c r="J50" s="16">
        <f>'Raw Data'!G59*'Raw Data'!G$92</f>
        <v>3804.3329181024146</v>
      </c>
      <c r="K50" s="16">
        <f>'Raw Data'!H59*'Raw Data'!H$92</f>
        <v>94.827712762587453</v>
      </c>
      <c r="L50" s="16">
        <f>'Raw Data'!I59*'Raw Data'!I$92</f>
        <v>78.506435970550797</v>
      </c>
      <c r="M50" s="26">
        <f t="shared" si="1"/>
        <v>3725.8264821318639</v>
      </c>
      <c r="N50" s="26">
        <f t="shared" si="2"/>
        <v>16.321276792036656</v>
      </c>
      <c r="O50" s="27">
        <f t="shared" si="3"/>
        <v>4.3805788783534165E-3</v>
      </c>
      <c r="P50" s="16">
        <f>'Raw Data'!O59*'Raw Data'!O$92</f>
        <v>2532.5852004818444</v>
      </c>
      <c r="Q50" s="16">
        <f>'Raw Data'!P59*'Raw Data'!P$92</f>
        <v>44.145133902989855</v>
      </c>
      <c r="R50" s="16">
        <f>'Raw Data'!Q59*'Raw Data'!Q$92</f>
        <v>27.65512017950531</v>
      </c>
      <c r="S50" s="16">
        <f t="shared" si="7"/>
        <v>2504.9300803023389</v>
      </c>
      <c r="T50" s="16">
        <f t="shared" si="8"/>
        <v>16.490013723484545</v>
      </c>
      <c r="U50" s="22">
        <f t="shared" si="9"/>
        <v>6.5830235554895176E-3</v>
      </c>
      <c r="V50" s="16">
        <f>'Raw Data'!K59*'Raw Data'!K$92</f>
        <v>297.80675921868874</v>
      </c>
      <c r="W50" s="16">
        <f>'Raw Data'!L59*'Raw Data'!L$92</f>
        <v>7.0899422402630465</v>
      </c>
      <c r="X50" s="16">
        <f>'Raw Data'!M59*'Raw Data'!M$92</f>
        <v>7.6110943356934611</v>
      </c>
      <c r="Y50" s="16">
        <f t="shared" si="10"/>
        <v>290.19566488299529</v>
      </c>
      <c r="Z50" s="16">
        <f t="shared" si="11"/>
        <v>-0.52115209543041452</v>
      </c>
      <c r="AA50" s="22">
        <f t="shared" si="12"/>
        <v>-1.7958645096939651E-3</v>
      </c>
    </row>
    <row r="51" spans="1:27" s="29" customFormat="1" hidden="1">
      <c r="A51" s="29" t="s">
        <v>99</v>
      </c>
      <c r="C51" s="29" t="s">
        <v>100</v>
      </c>
      <c r="D51" s="30">
        <f>'Raw Data'!C60*'Raw Data'!C$92</f>
        <v>20.95293991185639</v>
      </c>
      <c r="E51" s="30">
        <f>'Raw Data'!D60*'Raw Data'!D$92</f>
        <v>2.0247509120069136</v>
      </c>
      <c r="F51" s="30">
        <f>'Raw Data'!E60*'Raw Data'!E$92</f>
        <v>5.5426865332120103</v>
      </c>
      <c r="G51" s="30">
        <f t="shared" si="4"/>
        <v>15.410253378644381</v>
      </c>
      <c r="H51" s="30">
        <f t="shared" si="5"/>
        <v>-3.5179356212050967</v>
      </c>
      <c r="I51" s="31">
        <f t="shared" si="6"/>
        <v>-0.22828538472185489</v>
      </c>
      <c r="J51" s="30">
        <f>'Raw Data'!G60*'Raw Data'!G$92</f>
        <v>8.0536288290074936</v>
      </c>
      <c r="K51" s="30">
        <f>'Raw Data'!H60*'Raw Data'!H$92</f>
        <v>4.4105912912831373</v>
      </c>
      <c r="L51" s="30">
        <f>'Raw Data'!I60*'Raw Data'!I$92</f>
        <v>5.8879826977913101</v>
      </c>
      <c r="M51" s="30">
        <f t="shared" si="1"/>
        <v>2.1656461312161834</v>
      </c>
      <c r="N51" s="30">
        <f t="shared" si="2"/>
        <v>-1.4773914065081728</v>
      </c>
      <c r="O51" s="31">
        <f t="shared" si="3"/>
        <v>-0.68219428151842121</v>
      </c>
      <c r="P51" s="30">
        <f>'Raw Data'!O60*'Raw Data'!O$92</f>
        <v>3.1447663913267938</v>
      </c>
      <c r="Q51" s="30">
        <f>'Raw Data'!P60*'Raw Data'!P$92</f>
        <v>3.0798930629992922</v>
      </c>
      <c r="R51" s="30">
        <f>'Raw Data'!Q60*'Raw Data'!Q$92</f>
        <v>3.1909754053275359</v>
      </c>
      <c r="S51" s="30">
        <f t="shared" si="7"/>
        <v>-4.6209014000742066E-2</v>
      </c>
      <c r="T51" s="30">
        <f t="shared" si="8"/>
        <v>-0.11108234232824366</v>
      </c>
      <c r="U51" s="31">
        <f t="shared" si="9"/>
        <v>2.4039106812895814</v>
      </c>
      <c r="V51" s="30">
        <f>'Raw Data'!K60*'Raw Data'!K$92</f>
        <v>1.8729984856521305</v>
      </c>
      <c r="W51" s="30">
        <f>'Raw Data'!L60*'Raw Data'!L$92</f>
        <v>0.88624278003288082</v>
      </c>
      <c r="X51" s="30">
        <f>'Raw Data'!M60*'Raw Data'!M$92</f>
        <v>0</v>
      </c>
      <c r="Y51" s="30">
        <f t="shared" si="10"/>
        <v>1.8729984856521305</v>
      </c>
      <c r="Z51" s="30">
        <f t="shared" si="11"/>
        <v>0.88624278003288082</v>
      </c>
      <c r="AA51" s="31">
        <f t="shared" si="12"/>
        <v>0.47316791061062369</v>
      </c>
    </row>
    <row r="52" spans="1:27" hidden="1">
      <c r="A52" t="s">
        <v>101</v>
      </c>
      <c r="C52" t="s">
        <v>102</v>
      </c>
      <c r="D52" s="16">
        <f>'Raw Data'!C61*'Raw Data'!C$92</f>
        <v>737.28157314844668</v>
      </c>
      <c r="E52" s="16">
        <f>'Raw Data'!D61*'Raw Data'!D$92</f>
        <v>27.334137312093333</v>
      </c>
      <c r="F52" s="16">
        <f>'Raw Data'!E61*'Raw Data'!E$92</f>
        <v>25.865870488322713</v>
      </c>
      <c r="G52" s="16">
        <f t="shared" si="4"/>
        <v>711.415702660124</v>
      </c>
      <c r="H52" s="16">
        <f t="shared" si="5"/>
        <v>1.4682668237706196</v>
      </c>
      <c r="I52" s="22">
        <f t="shared" si="6"/>
        <v>2.0638662012666849E-3</v>
      </c>
      <c r="J52" s="16">
        <f>'Raw Data'!G61*'Raw Data'!G$92</f>
        <v>724.82659461067442</v>
      </c>
      <c r="K52" s="16">
        <f>'Raw Data'!H61*'Raw Data'!H$92</f>
        <v>48.516504204114511</v>
      </c>
      <c r="L52" s="16">
        <f>'Raw Data'!I61*'Raw Data'!I$92</f>
        <v>33.36523528748409</v>
      </c>
      <c r="M52" s="26">
        <f t="shared" si="1"/>
        <v>691.46135932319032</v>
      </c>
      <c r="N52" s="26">
        <f t="shared" si="2"/>
        <v>15.151268916630421</v>
      </c>
      <c r="O52" s="27">
        <f t="shared" si="3"/>
        <v>2.1911953158829645E-2</v>
      </c>
      <c r="P52" s="16">
        <f>'Raw Data'!O61*'Raw Data'!O$92</f>
        <v>523.07947642402337</v>
      </c>
      <c r="Q52" s="16">
        <f>'Raw Data'!P61*'Raw Data'!P$92</f>
        <v>12.319572251997169</v>
      </c>
      <c r="R52" s="16">
        <f>'Raw Data'!Q61*'Raw Data'!Q$92</f>
        <v>7.4456092790975834</v>
      </c>
      <c r="S52" s="16">
        <f t="shared" si="7"/>
        <v>515.63386714492583</v>
      </c>
      <c r="T52" s="16">
        <f t="shared" si="8"/>
        <v>4.8739629728995855</v>
      </c>
      <c r="U52" s="22">
        <f t="shared" si="9"/>
        <v>9.4523716991027143E-3</v>
      </c>
      <c r="V52" s="16">
        <f>'Raw Data'!K61*'Raw Data'!K$92</f>
        <v>67.427945483476691</v>
      </c>
      <c r="W52" s="16">
        <f>'Raw Data'!L61*'Raw Data'!L$92</f>
        <v>4.431213900164404</v>
      </c>
      <c r="X52" s="16">
        <f>'Raw Data'!M61*'Raw Data'!M$92</f>
        <v>1.6913542968207691</v>
      </c>
      <c r="Y52" s="16">
        <f t="shared" si="10"/>
        <v>65.736591186655929</v>
      </c>
      <c r="Z52" s="16">
        <f t="shared" si="11"/>
        <v>2.7398596033436347</v>
      </c>
      <c r="AA52" s="22">
        <f t="shared" si="12"/>
        <v>4.1679368429128512E-2</v>
      </c>
    </row>
    <row r="53" spans="1:27" hidden="1">
      <c r="A53" t="s">
        <v>103</v>
      </c>
      <c r="C53" t="s">
        <v>104</v>
      </c>
      <c r="D53" s="16">
        <f>'Raw Data'!C62*'Raw Data'!C$92</f>
        <v>7516.8671933784799</v>
      </c>
      <c r="E53" s="16">
        <f>'Raw Data'!D62*'Raw Data'!D$92</f>
        <v>185.2647084486326</v>
      </c>
      <c r="F53" s="16">
        <f>'Raw Data'!E62*'Raw Data'!E$92</f>
        <v>138.56716333030025</v>
      </c>
      <c r="G53" s="16">
        <f t="shared" si="4"/>
        <v>7378.3000300481799</v>
      </c>
      <c r="H53" s="16">
        <f t="shared" si="5"/>
        <v>46.697545118332357</v>
      </c>
      <c r="I53" s="22">
        <f t="shared" si="6"/>
        <v>6.3290385221739789E-3</v>
      </c>
      <c r="J53" s="16">
        <f>'Raw Data'!G62*'Raw Data'!G$92</f>
        <v>6161.0260541907328</v>
      </c>
      <c r="K53" s="16">
        <f>'Raw Data'!H62*'Raw Data'!H$92</f>
        <v>186.34748205671255</v>
      </c>
      <c r="L53" s="16">
        <f>'Raw Data'!I62*'Raw Data'!I$92</f>
        <v>120.70364530472185</v>
      </c>
      <c r="M53" s="26">
        <f t="shared" si="1"/>
        <v>6040.3224088860106</v>
      </c>
      <c r="N53" s="26">
        <f t="shared" si="2"/>
        <v>65.643836751990705</v>
      </c>
      <c r="O53" s="27">
        <f t="shared" si="3"/>
        <v>1.0867604791330518E-2</v>
      </c>
      <c r="P53" s="16">
        <f>'Raw Data'!O62*'Raw Data'!O$92</f>
        <v>3420.4575782997758</v>
      </c>
      <c r="Q53" s="16">
        <f>'Raw Data'!P62*'Raw Data'!P$92</f>
        <v>68.784278406984185</v>
      </c>
      <c r="R53" s="16">
        <f>'Raw Data'!Q62*'Raw Data'!Q$92</f>
        <v>39.355363332372939</v>
      </c>
      <c r="S53" s="16">
        <f t="shared" si="7"/>
        <v>3381.1022149674027</v>
      </c>
      <c r="T53" s="16">
        <f t="shared" si="8"/>
        <v>29.428915074611247</v>
      </c>
      <c r="U53" s="22">
        <f t="shared" si="9"/>
        <v>8.7039412604374561E-3</v>
      </c>
      <c r="V53" s="16">
        <f>'Raw Data'!K62*'Raw Data'!K$92</f>
        <v>373.66319788760001</v>
      </c>
      <c r="W53" s="16">
        <f>'Raw Data'!L62*'Raw Data'!L$92</f>
        <v>16.838612820624736</v>
      </c>
      <c r="X53" s="16">
        <f>'Raw Data'!M62*'Raw Data'!M$92</f>
        <v>4.2283857420519224</v>
      </c>
      <c r="Y53" s="16">
        <f t="shared" si="10"/>
        <v>369.43481214554811</v>
      </c>
      <c r="Z53" s="16">
        <f t="shared" si="11"/>
        <v>12.610227078572812</v>
      </c>
      <c r="AA53" s="22">
        <f t="shared" si="12"/>
        <v>3.4133835426437012E-2</v>
      </c>
    </row>
    <row r="54" spans="1:27" hidden="1">
      <c r="A54" t="s">
        <v>105</v>
      </c>
      <c r="C54" t="s">
        <v>106</v>
      </c>
      <c r="D54" s="16">
        <f>'Raw Data'!C63*'Raw Data'!C$92</f>
        <v>3394.3762657207353</v>
      </c>
      <c r="E54" s="16">
        <f>'Raw Data'!D63*'Raw Data'!D$92</f>
        <v>1577.2809604533857</v>
      </c>
      <c r="F54" s="16">
        <f>'Raw Data'!E63*'Raw Data'!E$92</f>
        <v>964.42745677888979</v>
      </c>
      <c r="G54" s="16">
        <f t="shared" si="4"/>
        <v>2429.9488089418455</v>
      </c>
      <c r="H54" s="16">
        <f t="shared" si="5"/>
        <v>612.85350367449587</v>
      </c>
      <c r="I54" s="22">
        <f t="shared" si="6"/>
        <v>0.25220840102445258</v>
      </c>
      <c r="J54" s="16">
        <f>'Raw Data'!G63*'Raw Data'!G$92</f>
        <v>3258.699564937157</v>
      </c>
      <c r="K54" s="16">
        <f>'Raw Data'!H63*'Raw Data'!H$92</f>
        <v>1069.5683881361608</v>
      </c>
      <c r="L54" s="16">
        <f>'Raw Data'!I63*'Raw Data'!I$92</f>
        <v>958.75984929035167</v>
      </c>
      <c r="M54" s="26">
        <f t="shared" si="1"/>
        <v>2299.9397156468053</v>
      </c>
      <c r="N54" s="26">
        <f t="shared" si="2"/>
        <v>110.80853884580915</v>
      </c>
      <c r="O54" s="27">
        <f t="shared" si="3"/>
        <v>4.8178888382144743E-2</v>
      </c>
      <c r="P54" s="16">
        <f>'Raw Data'!O63*'Raw Data'!O$92</f>
        <v>1198.1559950955084</v>
      </c>
      <c r="Q54" s="16">
        <f>'Raw Data'!P63*'Raw Data'!P$92</f>
        <v>61.597861259985841</v>
      </c>
      <c r="R54" s="16">
        <f>'Raw Data'!Q63*'Raw Data'!Q$92</f>
        <v>52.119264953683086</v>
      </c>
      <c r="S54" s="16">
        <f t="shared" si="7"/>
        <v>1146.0367301418253</v>
      </c>
      <c r="T54" s="16">
        <f t="shared" si="8"/>
        <v>9.4785963063027552</v>
      </c>
      <c r="U54" s="22">
        <f t="shared" si="9"/>
        <v>8.2707613613132204E-3</v>
      </c>
      <c r="V54" s="16">
        <f>'Raw Data'!K63*'Raw Data'!K$92</f>
        <v>137.6653886954316</v>
      </c>
      <c r="W54" s="16">
        <f>'Raw Data'!L63*'Raw Data'!L$92</f>
        <v>12.407398920460331</v>
      </c>
      <c r="X54" s="16">
        <f>'Raw Data'!M63*'Raw Data'!M$92</f>
        <v>13.530834374566153</v>
      </c>
      <c r="Y54" s="16">
        <f t="shared" si="10"/>
        <v>124.13455432086545</v>
      </c>
      <c r="Z54" s="16">
        <f t="shared" si="11"/>
        <v>-1.123435454105822</v>
      </c>
      <c r="AA54" s="22">
        <f t="shared" si="12"/>
        <v>-9.0501428893194711E-3</v>
      </c>
    </row>
    <row r="55" spans="1:27" s="36" customFormat="1">
      <c r="A55" s="36" t="s">
        <v>107</v>
      </c>
      <c r="B55" s="36" t="s">
        <v>182</v>
      </c>
      <c r="C55" s="36" t="s">
        <v>108</v>
      </c>
      <c r="D55" s="37">
        <f>'Raw Data'!C64*'Raw Data'!C$92</f>
        <v>894.42862248736969</v>
      </c>
      <c r="E55" s="37">
        <f>'Raw Data'!D64*'Raw Data'!D$92</f>
        <v>28.34651276809679</v>
      </c>
      <c r="F55" s="37">
        <f>'Raw Data'!E64*'Raw Data'!E$92</f>
        <v>12.009154155292689</v>
      </c>
      <c r="G55" s="37">
        <f t="shared" si="4"/>
        <v>882.41946833207703</v>
      </c>
      <c r="H55" s="37">
        <f t="shared" si="5"/>
        <v>16.337358612804103</v>
      </c>
      <c r="I55" s="38">
        <f t="shared" si="6"/>
        <v>1.8514277165353674E-2</v>
      </c>
      <c r="J55" s="37">
        <f>'Raw Data'!G64*'Raw Data'!G$92</f>
        <v>1674.1480928299327</v>
      </c>
      <c r="K55" s="37">
        <f>'Raw Data'!H64*'Raw Data'!H$92</f>
        <v>123.49655615592785</v>
      </c>
      <c r="L55" s="37">
        <f>'Raw Data'!I64*'Raw Data'!I$92</f>
        <v>112.85300170766678</v>
      </c>
      <c r="M55" s="37">
        <f t="shared" si="1"/>
        <v>1561.2950911222658</v>
      </c>
      <c r="N55" s="37">
        <f t="shared" si="2"/>
        <v>10.643554448261071</v>
      </c>
      <c r="O55" s="38">
        <f t="shared" si="3"/>
        <v>6.8171318213845382E-3</v>
      </c>
      <c r="P55" s="37">
        <f>'Raw Data'!O64*'Raw Data'!O$92</f>
        <v>540.89981930820852</v>
      </c>
      <c r="Q55" s="37">
        <f>'Raw Data'!P64*'Raw Data'!P$92</f>
        <v>352.13444020291905</v>
      </c>
      <c r="R55" s="37">
        <f>'Raw Data'!Q64*'Raw Data'!Q$92</f>
        <v>34.03707099016038</v>
      </c>
      <c r="S55" s="37">
        <f t="shared" si="7"/>
        <v>506.86274831804815</v>
      </c>
      <c r="T55" s="37">
        <f t="shared" si="8"/>
        <v>318.09736921275868</v>
      </c>
      <c r="U55" s="47">
        <f t="shared" si="9"/>
        <v>0.62758087917946126</v>
      </c>
      <c r="V55" s="37">
        <f>'Raw Data'!K64*'Raw Data'!K$92</f>
        <v>131.10989399564914</v>
      </c>
      <c r="W55" s="37">
        <f>'Raw Data'!L64*'Raw Data'!L$92</f>
        <v>122.30150364453755</v>
      </c>
      <c r="X55" s="37">
        <f>'Raw Data'!M64*'Raw Data'!M$92</f>
        <v>2.5370314452311535</v>
      </c>
      <c r="Y55" s="37">
        <f t="shared" si="10"/>
        <v>128.57286255041799</v>
      </c>
      <c r="Z55" s="37">
        <f t="shared" si="11"/>
        <v>119.7644721993064</v>
      </c>
      <c r="AA55" s="47">
        <f t="shared" si="12"/>
        <v>0.93149106136096549</v>
      </c>
    </row>
    <row r="56" spans="1:27" s="23" customFormat="1">
      <c r="A56" s="23" t="s">
        <v>109</v>
      </c>
      <c r="C56" s="23" t="s">
        <v>110</v>
      </c>
      <c r="D56" s="24">
        <f>'Raw Data'!C65*'Raw Data'!C$92</f>
        <v>2412.2072073524669</v>
      </c>
      <c r="E56" s="24">
        <f>'Raw Data'!D65*'Raw Data'!D$92</f>
        <v>2122.9513312392487</v>
      </c>
      <c r="F56" s="24">
        <f>'Raw Data'!E65*'Raw Data'!E$92</f>
        <v>1780.1261582499239</v>
      </c>
      <c r="G56" s="24">
        <f t="shared" si="4"/>
        <v>632.08104910254292</v>
      </c>
      <c r="H56" s="24">
        <f t="shared" si="5"/>
        <v>342.82517298932476</v>
      </c>
      <c r="I56" s="25">
        <f t="shared" si="6"/>
        <v>0.54237533853622621</v>
      </c>
      <c r="J56" s="24">
        <f>'Raw Data'!G65*'Raw Data'!G$92</f>
        <v>2422.1288703240039</v>
      </c>
      <c r="K56" s="24">
        <f>'Raw Data'!H65*'Raw Data'!H$92</f>
        <v>436.64853783703057</v>
      </c>
      <c r="L56" s="24">
        <f>'Raw Data'!I65*'Raw Data'!I$92</f>
        <v>87.338410017237763</v>
      </c>
      <c r="M56" s="24">
        <f t="shared" si="1"/>
        <v>2334.7904603067659</v>
      </c>
      <c r="N56" s="24">
        <f t="shared" si="2"/>
        <v>349.3101278197928</v>
      </c>
      <c r="O56" s="25">
        <f t="shared" si="3"/>
        <v>0.14961091102535054</v>
      </c>
      <c r="P56" s="24">
        <f>'Raw Data'!O65*'Raw Data'!O$92</f>
        <v>557.67190672861807</v>
      </c>
      <c r="Q56" s="24">
        <f>'Raw Data'!P65*'Raw Data'!P$92</f>
        <v>218.67240747294974</v>
      </c>
      <c r="R56" s="24">
        <f>'Raw Data'!Q65*'Raw Data'!Q$92</f>
        <v>60.628532701223179</v>
      </c>
      <c r="S56" s="24">
        <f t="shared" si="7"/>
        <v>497.04337402739486</v>
      </c>
      <c r="T56" s="24">
        <f t="shared" si="8"/>
        <v>158.04387477172656</v>
      </c>
      <c r="U56" s="78">
        <f t="shared" si="9"/>
        <v>0.31796797428591389</v>
      </c>
      <c r="V56" s="24">
        <f>'Raw Data'!K65*'Raw Data'!K$92</f>
        <v>11.237990913912782</v>
      </c>
      <c r="W56" s="24">
        <f>'Raw Data'!L65*'Raw Data'!L$92</f>
        <v>11.521156140427451</v>
      </c>
      <c r="X56" s="24">
        <f>'Raw Data'!M65*'Raw Data'!M$92</f>
        <v>8.4567714841038448</v>
      </c>
      <c r="Y56" s="24">
        <f t="shared" si="10"/>
        <v>2.781219429808937</v>
      </c>
      <c r="Z56" s="24">
        <f t="shared" si="11"/>
        <v>3.0643846563236057</v>
      </c>
      <c r="AA56" s="25"/>
    </row>
    <row r="57" spans="1:27" hidden="1">
      <c r="A57" t="s">
        <v>111</v>
      </c>
      <c r="C57" t="s">
        <v>112</v>
      </c>
      <c r="D57" s="16">
        <f>'Raw Data'!C66*'Raw Data'!C$92</f>
        <v>1998.3866440933032</v>
      </c>
      <c r="E57" s="16">
        <f>'Raw Data'!D66*'Raw Data'!D$92</f>
        <v>41.507393696141726</v>
      </c>
      <c r="F57" s="16">
        <f>'Raw Data'!E66*'Raw Data'!E$92</f>
        <v>53.579303154382764</v>
      </c>
      <c r="G57" s="16">
        <f t="shared" si="4"/>
        <v>1944.8073409389203</v>
      </c>
      <c r="H57" s="16">
        <f t="shared" si="5"/>
        <v>-12.071909458241038</v>
      </c>
      <c r="I57" s="22">
        <f t="shared" si="6"/>
        <v>-6.2072521036520374E-3</v>
      </c>
      <c r="J57" s="16">
        <f>'Raw Data'!G66*'Raw Data'!G$92</f>
        <v>2117.0976784253448</v>
      </c>
      <c r="K57" s="16">
        <f>'Raw Data'!H66*'Raw Data'!H$92</f>
        <v>44.105912912831371</v>
      </c>
      <c r="L57" s="16">
        <f>'Raw Data'!I66*'Raw Data'!I$92</f>
        <v>34.346565737115974</v>
      </c>
      <c r="M57" s="26">
        <f t="shared" si="1"/>
        <v>2082.7511126882287</v>
      </c>
      <c r="N57" s="26">
        <f t="shared" si="2"/>
        <v>9.7593471757153978</v>
      </c>
      <c r="O57" s="27">
        <f t="shared" si="3"/>
        <v>4.6857961646309754E-3</v>
      </c>
      <c r="P57" s="16">
        <f>'Raw Data'!O66*'Raw Data'!O$92</f>
        <v>1401.5175550679744</v>
      </c>
      <c r="Q57" s="16">
        <f>'Raw Data'!P66*'Raw Data'!P$92</f>
        <v>69.810909427983958</v>
      </c>
      <c r="R57" s="16">
        <f>'Raw Data'!Q66*'Raw Data'!Q$92</f>
        <v>54.246581890568109</v>
      </c>
      <c r="S57" s="16">
        <f t="shared" si="7"/>
        <v>1347.2709731774062</v>
      </c>
      <c r="T57" s="16">
        <f t="shared" si="8"/>
        <v>15.564327537415849</v>
      </c>
      <c r="U57" s="22">
        <f t="shared" si="9"/>
        <v>1.1552484872964281E-2</v>
      </c>
      <c r="V57" s="16">
        <f>'Raw Data'!K66*'Raw Data'!K$92</f>
        <v>236.93430843499451</v>
      </c>
      <c r="W57" s="16">
        <f>'Raw Data'!L66*'Raw Data'!L$92</f>
        <v>10.63491336039457</v>
      </c>
      <c r="X57" s="16">
        <f>'Raw Data'!M66*'Raw Data'!M$92</f>
        <v>8.4567714841038448</v>
      </c>
      <c r="Y57" s="16">
        <f t="shared" si="10"/>
        <v>228.47753695089065</v>
      </c>
      <c r="Z57" s="16">
        <f t="shared" si="11"/>
        <v>2.1781418762907254</v>
      </c>
      <c r="AA57" s="22">
        <f t="shared" si="12"/>
        <v>9.5332867526443047E-3</v>
      </c>
    </row>
    <row r="58" spans="1:27" hidden="1">
      <c r="A58" t="s">
        <v>113</v>
      </c>
      <c r="C58" t="s">
        <v>114</v>
      </c>
      <c r="D58" s="16">
        <f>'Raw Data'!C67*'Raw Data'!C$92</f>
        <v>984.78817585725028</v>
      </c>
      <c r="E58" s="16">
        <f>'Raw Data'!D67*'Raw Data'!D$92</f>
        <v>42.519769152145187</v>
      </c>
      <c r="F58" s="16">
        <f>'Raw Data'!E67*'Raw Data'!E$92</f>
        <v>20.323183955110704</v>
      </c>
      <c r="G58" s="16">
        <f t="shared" si="4"/>
        <v>964.46499190213956</v>
      </c>
      <c r="H58" s="16">
        <f t="shared" si="5"/>
        <v>22.196585197034484</v>
      </c>
      <c r="I58" s="22">
        <f t="shared" si="6"/>
        <v>2.3014402164310679E-2</v>
      </c>
      <c r="J58" s="16">
        <f>'Raw Data'!G67*'Raw Data'!G$92</f>
        <v>1638.9134667030248</v>
      </c>
      <c r="K58" s="16">
        <f>'Raw Data'!H67*'Raw Data'!H$92</f>
        <v>44.105912912831371</v>
      </c>
      <c r="L58" s="16">
        <f>'Raw Data'!I67*'Raw Data'!I$92</f>
        <v>35.327896186747857</v>
      </c>
      <c r="M58" s="26">
        <f t="shared" si="1"/>
        <v>1603.5855705162769</v>
      </c>
      <c r="N58" s="26">
        <f t="shared" si="2"/>
        <v>8.7780167260835142</v>
      </c>
      <c r="O58" s="27">
        <f t="shared" si="3"/>
        <v>5.4739933356081636E-3</v>
      </c>
      <c r="P58" s="16">
        <f>'Raw Data'!O67*'Raw Data'!O$92</f>
        <v>853.27994751333665</v>
      </c>
      <c r="Q58" s="16">
        <f>'Raw Data'!P67*'Raw Data'!P$92</f>
        <v>13.346203272996933</v>
      </c>
      <c r="R58" s="16">
        <f>'Raw Data'!Q67*'Raw Data'!Q$92</f>
        <v>19.145852431965213</v>
      </c>
      <c r="S58" s="16">
        <f t="shared" si="7"/>
        <v>834.13409508137147</v>
      </c>
      <c r="T58" s="16">
        <f t="shared" si="8"/>
        <v>-5.7996491589682808</v>
      </c>
      <c r="U58" s="22">
        <f t="shared" si="9"/>
        <v>-6.9528978531953108E-3</v>
      </c>
      <c r="V58" s="16">
        <f>'Raw Data'!K67*'Raw Data'!K$92</f>
        <v>102.07841746804111</v>
      </c>
      <c r="W58" s="16">
        <f>'Raw Data'!L67*'Raw Data'!L$92</f>
        <v>7.0899422402630465</v>
      </c>
      <c r="X58" s="16">
        <f>'Raw Data'!M67*'Raw Data'!M$92</f>
        <v>0.84567714841038455</v>
      </c>
      <c r="Y58" s="16">
        <f t="shared" si="10"/>
        <v>101.23274031963072</v>
      </c>
      <c r="Z58" s="16">
        <f t="shared" si="11"/>
        <v>6.2442650918526619</v>
      </c>
      <c r="AA58" s="22">
        <f t="shared" si="12"/>
        <v>6.1682268721928439E-2</v>
      </c>
    </row>
    <row r="59" spans="1:27" hidden="1">
      <c r="A59" t="s">
        <v>115</v>
      </c>
      <c r="C59" t="s">
        <v>116</v>
      </c>
      <c r="D59" s="16">
        <f>'Raw Data'!C68*'Raw Data'!C$92</f>
        <v>6564.8179861335057</v>
      </c>
      <c r="E59" s="16">
        <f>'Raw Data'!D68*'Raw Data'!D$92</f>
        <v>204.49984211269827</v>
      </c>
      <c r="F59" s="16">
        <f>'Raw Data'!E68*'Raw Data'!E$92</f>
        <v>116.39641719745222</v>
      </c>
      <c r="G59" s="16">
        <f t="shared" si="4"/>
        <v>6448.4215689360535</v>
      </c>
      <c r="H59" s="16">
        <f t="shared" si="5"/>
        <v>88.103424915246052</v>
      </c>
      <c r="I59" s="22">
        <f t="shared" si="6"/>
        <v>1.3662789253678172E-2</v>
      </c>
      <c r="J59" s="16">
        <f>'Raw Data'!G68*'Raw Data'!G$92</f>
        <v>5570.0910388623079</v>
      </c>
      <c r="K59" s="16">
        <f>'Raw Data'!H68*'Raw Data'!H$92</f>
        <v>163.19187777747609</v>
      </c>
      <c r="L59" s="16">
        <f>'Raw Data'!I68*'Raw Data'!I$92</f>
        <v>135.42360204920013</v>
      </c>
      <c r="M59" s="26">
        <f t="shared" si="1"/>
        <v>5434.667436813108</v>
      </c>
      <c r="N59" s="26">
        <f t="shared" si="2"/>
        <v>27.768275728275967</v>
      </c>
      <c r="O59" s="27">
        <f t="shared" si="3"/>
        <v>5.1094710120035049E-3</v>
      </c>
      <c r="P59" s="16">
        <f>'Raw Data'!O68*'Raw Data'!O$92</f>
        <v>5292.6418366029939</v>
      </c>
      <c r="Q59" s="16">
        <f>'Raw Data'!P68*'Raw Data'!P$92</f>
        <v>608.79219545286003</v>
      </c>
      <c r="R59" s="16">
        <f>'Raw Data'!Q68*'Raw Data'!Q$92</f>
        <v>521.1926495368308</v>
      </c>
      <c r="S59" s="16">
        <f t="shared" si="7"/>
        <v>4771.4491870661632</v>
      </c>
      <c r="T59" s="16">
        <f t="shared" si="8"/>
        <v>87.599545916029228</v>
      </c>
      <c r="U59" s="22">
        <f t="shared" si="9"/>
        <v>1.8359106946686746E-2</v>
      </c>
      <c r="V59" s="16">
        <f>'Raw Data'!K68*'Raw Data'!K$92</f>
        <v>512.26508582585768</v>
      </c>
      <c r="W59" s="16">
        <f>'Raw Data'!L68*'Raw Data'!L$92</f>
        <v>15.066127260558973</v>
      </c>
      <c r="X59" s="16">
        <f>'Raw Data'!M68*'Raw Data'!M$92</f>
        <v>6.7654171872830764</v>
      </c>
      <c r="Y59" s="16">
        <f t="shared" si="10"/>
        <v>505.49966863857463</v>
      </c>
      <c r="Z59" s="16">
        <f t="shared" si="11"/>
        <v>8.3007100732758978</v>
      </c>
      <c r="AA59" s="22">
        <f t="shared" si="12"/>
        <v>1.6420802204740497E-2</v>
      </c>
    </row>
    <row r="60" spans="1:27" hidden="1">
      <c r="A60" t="s">
        <v>117</v>
      </c>
      <c r="C60" t="s">
        <v>118</v>
      </c>
      <c r="D60" s="16">
        <f>'Raw Data'!C69*'Raw Data'!C$92</f>
        <v>3144.2505455229493</v>
      </c>
      <c r="E60" s="16">
        <f>'Raw Data'!D69*'Raw Data'!D$92</f>
        <v>1155.1203952999442</v>
      </c>
      <c r="F60" s="16">
        <f>'Raw Data'!E69*'Raw Data'!E$92</f>
        <v>728.86327911737931</v>
      </c>
      <c r="G60" s="16">
        <f t="shared" si="4"/>
        <v>2415.3872664055698</v>
      </c>
      <c r="H60" s="16">
        <f t="shared" si="5"/>
        <v>426.25711618256491</v>
      </c>
      <c r="I60" s="22">
        <f t="shared" si="6"/>
        <v>0.17647568243451678</v>
      </c>
      <c r="J60" s="16">
        <f>'Raw Data'!G69*'Raw Data'!G$92</f>
        <v>1978.1725811249655</v>
      </c>
      <c r="K60" s="16">
        <f>'Raw Data'!H69*'Raw Data'!H$92</f>
        <v>629.61190683066786</v>
      </c>
      <c r="L60" s="16">
        <f>'Raw Data'!I69*'Raw Data'!I$92</f>
        <v>628.05148776440637</v>
      </c>
      <c r="M60" s="26">
        <f t="shared" si="1"/>
        <v>1350.1210933605591</v>
      </c>
      <c r="N60" s="26">
        <f t="shared" si="2"/>
        <v>1.5604190662614883</v>
      </c>
      <c r="O60" s="27">
        <f t="shared" si="3"/>
        <v>1.1557623045333517E-3</v>
      </c>
      <c r="P60" s="16">
        <f>'Raw Data'!O69*'Raw Data'!O$92</f>
        <v>1237.9897027189811</v>
      </c>
      <c r="Q60" s="16">
        <f>'Raw Data'!P69*'Raw Data'!P$92</f>
        <v>20.532620419995279</v>
      </c>
      <c r="R60" s="16">
        <f>'Raw Data'!Q69*'Raw Data'!Q$92</f>
        <v>12.763901621310143</v>
      </c>
      <c r="S60" s="16">
        <f t="shared" si="7"/>
        <v>1225.2258010976709</v>
      </c>
      <c r="T60" s="16">
        <f t="shared" si="8"/>
        <v>7.7687187986851356</v>
      </c>
      <c r="U60" s="22">
        <f t="shared" si="9"/>
        <v>6.3406425099154758E-3</v>
      </c>
      <c r="V60" s="16">
        <f>'Raw Data'!K69*'Raw Data'!K$92</f>
        <v>215.39482584999502</v>
      </c>
      <c r="W60" s="16">
        <f>'Raw Data'!L69*'Raw Data'!L$92</f>
        <v>10.63491336039457</v>
      </c>
      <c r="X60" s="16">
        <f>'Raw Data'!M69*'Raw Data'!M$92</f>
        <v>2.5370314452311535</v>
      </c>
      <c r="Y60" s="16">
        <f t="shared" si="10"/>
        <v>212.85779440476387</v>
      </c>
      <c r="Z60" s="16">
        <f t="shared" si="11"/>
        <v>8.0978819151634163</v>
      </c>
      <c r="AA60" s="22">
        <f t="shared" si="12"/>
        <v>3.8043624090949343E-2</v>
      </c>
    </row>
    <row r="61" spans="1:27" hidden="1">
      <c r="A61" t="s">
        <v>119</v>
      </c>
      <c r="C61" t="s">
        <v>120</v>
      </c>
      <c r="D61" s="16">
        <f>'Raw Data'!C70*'Raw Data'!C$92</f>
        <v>975.6212646458132</v>
      </c>
      <c r="E61" s="16">
        <f>'Raw Data'!D70*'Raw Data'!D$92</f>
        <v>433.29669516947951</v>
      </c>
      <c r="F61" s="16">
        <f>'Raw Data'!E70*'Raw Data'!E$92</f>
        <v>289.14348081589321</v>
      </c>
      <c r="G61" s="16">
        <f t="shared" si="4"/>
        <v>686.47778382991999</v>
      </c>
      <c r="H61" s="16">
        <f t="shared" si="5"/>
        <v>144.15321435358629</v>
      </c>
      <c r="I61" s="22">
        <f t="shared" si="6"/>
        <v>0.20998962784977954</v>
      </c>
      <c r="J61" s="16">
        <f>'Raw Data'!G70*'Raw Data'!G$92</f>
        <v>1400.3247126436779</v>
      </c>
      <c r="K61" s="16">
        <f>'Raw Data'!H70*'Raw Data'!H$92</f>
        <v>216.11897327287372</v>
      </c>
      <c r="L61" s="16">
        <f>'Raw Data'!I70*'Raw Data'!I$92</f>
        <v>164.86351553815669</v>
      </c>
      <c r="M61" s="26">
        <f t="shared" si="1"/>
        <v>1235.4611971055213</v>
      </c>
      <c r="N61" s="26">
        <f t="shared" si="2"/>
        <v>51.255457734717027</v>
      </c>
      <c r="O61" s="27">
        <f t="shared" si="3"/>
        <v>4.1486902101660485E-2</v>
      </c>
      <c r="P61" s="16">
        <f>'Raw Data'!O70*'Raw Data'!O$92</f>
        <v>822.88053906384437</v>
      </c>
      <c r="Q61" s="16">
        <f>'Raw Data'!P70*'Raw Data'!P$92</f>
        <v>342.8947610139212</v>
      </c>
      <c r="R61" s="16">
        <f>'Raw Data'!Q70*'Raw Data'!Q$92</f>
        <v>273.36022638972554</v>
      </c>
      <c r="S61" s="16">
        <f t="shared" si="7"/>
        <v>549.52031267411883</v>
      </c>
      <c r="T61" s="16">
        <f t="shared" si="8"/>
        <v>69.534534624195658</v>
      </c>
      <c r="U61" s="22">
        <f t="shared" si="9"/>
        <v>0.12653678675829336</v>
      </c>
      <c r="V61" s="16">
        <f>'Raw Data'!K70*'Raw Data'!K$92</f>
        <v>109.57041141064963</v>
      </c>
      <c r="W61" s="16">
        <f>'Raw Data'!L70*'Raw Data'!L$92</f>
        <v>7.9761850202959277</v>
      </c>
      <c r="X61" s="16">
        <f>'Raw Data'!M70*'Raw Data'!M$92</f>
        <v>10.148125780924614</v>
      </c>
      <c r="Y61" s="16">
        <f t="shared" si="10"/>
        <v>99.42228562972501</v>
      </c>
      <c r="Z61" s="16">
        <f t="shared" si="11"/>
        <v>-2.1719407606286865</v>
      </c>
      <c r="AA61" s="22">
        <f t="shared" si="12"/>
        <v>-2.1845612851001742E-2</v>
      </c>
    </row>
    <row r="62" spans="1:27" hidden="1">
      <c r="A62" t="s">
        <v>121</v>
      </c>
      <c r="C62" t="s">
        <v>122</v>
      </c>
      <c r="D62" s="16">
        <f>'Raw Data'!C71*'Raw Data'!C$92</f>
        <v>1134.077872729227</v>
      </c>
      <c r="E62" s="16">
        <f>'Raw Data'!D71*'Raw Data'!D$92</f>
        <v>55.680650080190127</v>
      </c>
      <c r="F62" s="16">
        <f>'Raw Data'!E71*'Raw Data'!E$92</f>
        <v>36.951243554746739</v>
      </c>
      <c r="G62" s="16">
        <f t="shared" si="4"/>
        <v>1097.1266291744803</v>
      </c>
      <c r="H62" s="16">
        <f t="shared" si="5"/>
        <v>18.729406525443387</v>
      </c>
      <c r="I62" s="22">
        <f t="shared" si="6"/>
        <v>1.7071326159985838E-2</v>
      </c>
      <c r="J62" s="16">
        <f>'Raw Data'!G71*'Raw Data'!G$92</f>
        <v>1258.3795045324209</v>
      </c>
      <c r="K62" s="16">
        <f>'Raw Data'!H71*'Raw Data'!H$92</f>
        <v>56.235038963859999</v>
      </c>
      <c r="L62" s="16">
        <f>'Raw Data'!I71*'Raw Data'!I$92</f>
        <v>46.122531132698597</v>
      </c>
      <c r="M62" s="26">
        <f t="shared" si="1"/>
        <v>1212.2569733997223</v>
      </c>
      <c r="N62" s="26">
        <f t="shared" si="2"/>
        <v>10.112507831161402</v>
      </c>
      <c r="O62" s="27">
        <f t="shared" si="3"/>
        <v>8.3418846441454669E-3</v>
      </c>
      <c r="P62" s="16">
        <f>'Raw Data'!O71*'Raw Data'!O$92</f>
        <v>888.92063328170696</v>
      </c>
      <c r="Q62" s="16">
        <f>'Raw Data'!P71*'Raw Data'!P$92</f>
        <v>25.6657755249941</v>
      </c>
      <c r="R62" s="16">
        <f>'Raw Data'!Q71*'Raw Data'!Q$92</f>
        <v>18.082193963522702</v>
      </c>
      <c r="S62" s="16">
        <f t="shared" si="7"/>
        <v>870.83843931818421</v>
      </c>
      <c r="T62" s="16">
        <f t="shared" si="8"/>
        <v>7.5835815614713979</v>
      </c>
      <c r="U62" s="22">
        <f t="shared" si="9"/>
        <v>8.7083679579060616E-3</v>
      </c>
      <c r="V62" s="16">
        <f>'Raw Data'!K71*'Raw Data'!K$92</f>
        <v>124.55439929586667</v>
      </c>
      <c r="W62" s="16">
        <f>'Raw Data'!L71*'Raw Data'!L$92</f>
        <v>4.431213900164404</v>
      </c>
      <c r="X62" s="16">
        <f>'Raw Data'!M71*'Raw Data'!M$92</f>
        <v>5.0740628904623071</v>
      </c>
      <c r="Y62" s="16">
        <f t="shared" si="10"/>
        <v>119.48033640540437</v>
      </c>
      <c r="Z62" s="16">
        <f t="shared" si="11"/>
        <v>-0.6428489902979031</v>
      </c>
      <c r="AA62" s="22">
        <f t="shared" si="12"/>
        <v>-5.3803747933607723E-3</v>
      </c>
    </row>
    <row r="63" spans="1:27" s="23" customFormat="1">
      <c r="A63" s="23" t="s">
        <v>123</v>
      </c>
      <c r="B63" s="23" t="s">
        <v>183</v>
      </c>
      <c r="C63" s="23" t="s">
        <v>124</v>
      </c>
      <c r="D63" s="24">
        <f>'Raw Data'!C72*'Raw Data'!C$92</f>
        <v>1001.8124395356336</v>
      </c>
      <c r="E63" s="24">
        <f>'Raw Data'!D72*'Raw Data'!D$92</f>
        <v>941.50917408321482</v>
      </c>
      <c r="F63" s="24">
        <f>'Raw Data'!E72*'Raw Data'!E$92</f>
        <v>62.817114043069452</v>
      </c>
      <c r="G63" s="24">
        <f t="shared" si="4"/>
        <v>938.99532549256423</v>
      </c>
      <c r="H63" s="24">
        <f t="shared" si="5"/>
        <v>878.69206004014541</v>
      </c>
      <c r="I63" s="25">
        <f t="shared" si="6"/>
        <v>0.93577895031502334</v>
      </c>
      <c r="J63" s="24">
        <f>'Raw Data'!G72*'Raw Data'!G$92</f>
        <v>1243.2789504780319</v>
      </c>
      <c r="K63" s="24">
        <f>'Raw Data'!H72*'Raw Data'!H$92</f>
        <v>1164.3961008987483</v>
      </c>
      <c r="L63" s="24">
        <f>'Raw Data'!I72*'Raw Data'!I$92</f>
        <v>61.823818326808755</v>
      </c>
      <c r="M63" s="24">
        <f t="shared" si="1"/>
        <v>1181.4551321512231</v>
      </c>
      <c r="N63" s="24">
        <f t="shared" si="2"/>
        <v>1102.5722825719395</v>
      </c>
      <c r="O63" s="25">
        <f t="shared" si="3"/>
        <v>0.93323246272107541</v>
      </c>
      <c r="P63" s="24">
        <f>'Raw Data'!O72*'Raw Data'!O$92</f>
        <v>487.43879065565301</v>
      </c>
      <c r="Q63" s="24">
        <f>'Raw Data'!P72*'Raw Data'!P$92</f>
        <v>368.5605365389153</v>
      </c>
      <c r="R63" s="24">
        <f>'Raw Data'!Q72*'Raw Data'!Q$92</f>
        <v>37.228046395487915</v>
      </c>
      <c r="S63" s="24">
        <f t="shared" si="7"/>
        <v>450.21074426016509</v>
      </c>
      <c r="T63" s="24">
        <f t="shared" si="8"/>
        <v>331.33249014342738</v>
      </c>
      <c r="U63" s="25">
        <f t="shared" si="9"/>
        <v>0.73594976212286689</v>
      </c>
      <c r="V63" s="24">
        <f>'Raw Data'!K72*'Raw Data'!K$92</f>
        <v>84.284931854345871</v>
      </c>
      <c r="W63" s="24">
        <f>'Raw Data'!L72*'Raw Data'!L$92</f>
        <v>92.169249123419604</v>
      </c>
      <c r="X63" s="24">
        <f>'Raw Data'!M72*'Raw Data'!M$92</f>
        <v>6.7654171872830764</v>
      </c>
      <c r="Y63" s="24">
        <f t="shared" si="10"/>
        <v>77.519514667062793</v>
      </c>
      <c r="Z63" s="24">
        <f t="shared" si="11"/>
        <v>85.403831936136527</v>
      </c>
      <c r="AA63" s="25">
        <f t="shared" si="12"/>
        <v>1.1017075158808198</v>
      </c>
    </row>
    <row r="64" spans="1:27" s="29" customFormat="1" hidden="1">
      <c r="A64" s="29" t="s">
        <v>125</v>
      </c>
      <c r="C64" s="29" t="s">
        <v>126</v>
      </c>
      <c r="D64" s="30">
        <f>'Raw Data'!C73*'Raw Data'!C$92</f>
        <v>40.596321079221752</v>
      </c>
      <c r="E64" s="30">
        <f>'Raw Data'!D73*'Raw Data'!D$92</f>
        <v>57.705400992197035</v>
      </c>
      <c r="F64" s="30">
        <f>'Raw Data'!E73*'Raw Data'!E$92</f>
        <v>28.63721375492872</v>
      </c>
      <c r="G64" s="30">
        <f t="shared" si="4"/>
        <v>11.959107324293033</v>
      </c>
      <c r="H64" s="30">
        <f t="shared" si="5"/>
        <v>29.068187237268315</v>
      </c>
      <c r="I64" s="31">
        <f t="shared" si="6"/>
        <v>2.430631856461468</v>
      </c>
      <c r="J64" s="30">
        <f>'Raw Data'!G73*'Raw Data'!G$92</f>
        <v>38.254736937785594</v>
      </c>
      <c r="K64" s="30">
        <f>'Raw Data'!H73*'Raw Data'!H$92</f>
        <v>39.695321621548239</v>
      </c>
      <c r="L64" s="30">
        <f>'Raw Data'!I73*'Raw Data'!I$92</f>
        <v>33.36523528748409</v>
      </c>
      <c r="M64" s="30">
        <f t="shared" si="1"/>
        <v>4.8895016503015043</v>
      </c>
      <c r="N64" s="30">
        <f t="shared" si="2"/>
        <v>6.3300863340641484</v>
      </c>
      <c r="O64" s="31">
        <f t="shared" si="3"/>
        <v>1.2946281209811663</v>
      </c>
      <c r="P64" s="30">
        <f>'Raw Data'!O73*'Raw Data'!O$92</f>
        <v>36.688941232145922</v>
      </c>
      <c r="Q64" s="30">
        <f>'Raw Data'!P73*'Raw Data'!P$92</f>
        <v>24.639144503994338</v>
      </c>
      <c r="R64" s="30">
        <f>'Raw Data'!Q73*'Raw Data'!Q$92</f>
        <v>25.527803242620287</v>
      </c>
      <c r="S64" s="30">
        <f t="shared" si="7"/>
        <v>11.161137989525635</v>
      </c>
      <c r="T64" s="30">
        <f t="shared" si="8"/>
        <v>-0.88865873862594924</v>
      </c>
      <c r="U64" s="31">
        <f t="shared" si="9"/>
        <v>-7.9620800267851413E-2</v>
      </c>
      <c r="V64" s="30">
        <f>'Raw Data'!K73*'Raw Data'!K$92</f>
        <v>32.777473498912286</v>
      </c>
      <c r="W64" s="30">
        <f>'Raw Data'!L73*'Raw Data'!L$92</f>
        <v>48.743352901808443</v>
      </c>
      <c r="X64" s="30">
        <f>'Raw Data'!M73*'Raw Data'!M$92</f>
        <v>27.90734589754269</v>
      </c>
      <c r="Y64" s="30">
        <f t="shared" si="10"/>
        <v>4.870127601369596</v>
      </c>
      <c r="Z64" s="30">
        <f t="shared" si="11"/>
        <v>20.836007004265753</v>
      </c>
      <c r="AA64" s="31">
        <f t="shared" si="12"/>
        <v>4.2783287646110484</v>
      </c>
    </row>
    <row r="65" spans="1:27" hidden="1">
      <c r="A65" t="s">
        <v>127</v>
      </c>
      <c r="C65" s="11" t="s">
        <v>128</v>
      </c>
      <c r="D65" s="16">
        <f>'Raw Data'!C74*'Raw Data'!C$92</f>
        <v>95.597788347844784</v>
      </c>
      <c r="E65" s="16">
        <f>'Raw Data'!D74*'Raw Data'!D$92</f>
        <v>80.990036480276544</v>
      </c>
      <c r="F65" s="16">
        <f>'Raw Data'!E74*'Raw Data'!E$92</f>
        <v>71.131143842887468</v>
      </c>
      <c r="G65" s="16">
        <f t="shared" si="4"/>
        <v>24.466644504957316</v>
      </c>
      <c r="H65" s="16">
        <f t="shared" si="5"/>
        <v>9.8588926373890757</v>
      </c>
      <c r="I65" s="22">
        <f t="shared" si="6"/>
        <v>0.40295238014315832</v>
      </c>
      <c r="J65" s="16">
        <f>'Raw Data'!G74*'Raw Data'!G$92</f>
        <v>73.489363064693379</v>
      </c>
      <c r="K65" s="16">
        <f>'Raw Data'!H74*'Raw Data'!H$92</f>
        <v>83.801234534379603</v>
      </c>
      <c r="L65" s="16">
        <f>'Raw Data'!I74*'Raw Data'!I$92</f>
        <v>61.823818326808755</v>
      </c>
      <c r="M65" s="26">
        <f t="shared" si="1"/>
        <v>11.665544737884623</v>
      </c>
      <c r="N65" s="26">
        <f t="shared" si="2"/>
        <v>21.977416207570847</v>
      </c>
      <c r="O65" s="27">
        <f t="shared" si="3"/>
        <v>1.8839597036731379</v>
      </c>
      <c r="P65" s="16">
        <f>'Raw Data'!O74*'Raw Data'!O$92</f>
        <v>98.536013594906194</v>
      </c>
      <c r="Q65" s="16">
        <f>'Raw Data'!P74*'Raw Data'!P$92</f>
        <v>57.491337175986786</v>
      </c>
      <c r="R65" s="16">
        <f>'Raw Data'!Q74*'Raw Data'!Q$92</f>
        <v>58.501215764338156</v>
      </c>
      <c r="S65" s="16">
        <f t="shared" si="7"/>
        <v>40.034797830568039</v>
      </c>
      <c r="T65" s="16">
        <f t="shared" si="8"/>
        <v>-1.0098785883513699</v>
      </c>
      <c r="U65" s="22">
        <f t="shared" si="9"/>
        <v>-2.5225020309214363E-2</v>
      </c>
      <c r="V65" s="16">
        <f>'Raw Data'!K74*'Raw Data'!K$92</f>
        <v>64.618447754998499</v>
      </c>
      <c r="W65" s="16">
        <f>'Raw Data'!L74*'Raw Data'!L$92</f>
        <v>115.21156140427451</v>
      </c>
      <c r="X65" s="16">
        <f>'Raw Data'!M74*'Raw Data'!M$92</f>
        <v>69.345526169651535</v>
      </c>
      <c r="Y65" s="16">
        <f t="shared" si="10"/>
        <v>-4.727078414653036</v>
      </c>
      <c r="Z65" s="16">
        <f t="shared" si="11"/>
        <v>45.86603523462297</v>
      </c>
      <c r="AA65" s="22">
        <f t="shared" si="12"/>
        <v>-9.7028293612492362</v>
      </c>
    </row>
    <row r="66" spans="1:27" hidden="1">
      <c r="A66" t="s">
        <v>129</v>
      </c>
      <c r="C66" s="11" t="s">
        <v>130</v>
      </c>
      <c r="D66" s="16">
        <f>'Raw Data'!C75*'Raw Data'!C$92</f>
        <v>4508.8107572825966</v>
      </c>
      <c r="E66" s="16">
        <f>'Raw Data'!D75*'Raw Data'!D$92</f>
        <v>1671.4318778617071</v>
      </c>
      <c r="F66" s="16">
        <f>'Raw Data'!E75*'Raw Data'!E$92</f>
        <v>938.56158629056711</v>
      </c>
      <c r="G66" s="16">
        <f t="shared" si="4"/>
        <v>3570.2491709920296</v>
      </c>
      <c r="H66" s="16">
        <f t="shared" si="5"/>
        <v>732.87029157114</v>
      </c>
      <c r="I66" s="22">
        <f t="shared" si="6"/>
        <v>0.20527146887271866</v>
      </c>
      <c r="J66" s="16">
        <f>'Raw Data'!G75*'Raw Data'!G$92</f>
        <v>10.067036036259367</v>
      </c>
      <c r="K66" s="16">
        <f>'Raw Data'!H75*'Raw Data'!H$92</f>
        <v>1.1026478228207843</v>
      </c>
      <c r="L66" s="16">
        <f>'Raw Data'!I75*'Raw Data'!I$92</f>
        <v>0.98133044963188498</v>
      </c>
      <c r="M66" s="26">
        <f t="shared" si="1"/>
        <v>9.0857055866274816</v>
      </c>
      <c r="N66" s="26">
        <f t="shared" si="2"/>
        <v>0.12131737318889935</v>
      </c>
      <c r="O66" s="27">
        <f t="shared" si="3"/>
        <v>1.3352553858608033E-2</v>
      </c>
      <c r="P66" s="16">
        <f>'Raw Data'!O75*'Raw Data'!O$92</f>
        <v>924.56131905007726</v>
      </c>
      <c r="Q66" s="16">
        <f>'Raw Data'!P75*'Raw Data'!P$92</f>
        <v>17.45272735699599</v>
      </c>
      <c r="R66" s="16">
        <f>'Raw Data'!Q75*'Raw Data'!Q$92</f>
        <v>11.70024315286763</v>
      </c>
      <c r="S66" s="16">
        <f t="shared" si="7"/>
        <v>912.86107589720962</v>
      </c>
      <c r="T66" s="16">
        <f t="shared" si="8"/>
        <v>5.7524842041283595</v>
      </c>
      <c r="U66" s="22">
        <f t="shared" si="9"/>
        <v>6.3015987383124037E-3</v>
      </c>
      <c r="V66" s="16">
        <f>'Raw Data'!K75*'Raw Data'!K$92</f>
        <v>137.6653886954316</v>
      </c>
      <c r="W66" s="16">
        <f>'Raw Data'!L75*'Raw Data'!L$92</f>
        <v>5.3174566801972851</v>
      </c>
      <c r="X66" s="16">
        <f>'Raw Data'!M75*'Raw Data'!M$92</f>
        <v>5.0740628904623071</v>
      </c>
      <c r="Y66" s="16">
        <f t="shared" si="10"/>
        <v>132.5913258049693</v>
      </c>
      <c r="Z66" s="16">
        <f t="shared" si="11"/>
        <v>0.24339378973497805</v>
      </c>
      <c r="AA66" s="22">
        <f t="shared" si="12"/>
        <v>1.835669024782133E-3</v>
      </c>
    </row>
    <row r="67" spans="1:27" s="29" customFormat="1" hidden="1">
      <c r="A67" s="29" t="s">
        <v>131</v>
      </c>
      <c r="C67" s="29" t="s">
        <v>132</v>
      </c>
      <c r="D67" s="30">
        <f>'Raw Data'!C76*'Raw Data'!C$92</f>
        <v>3.9286762334730732</v>
      </c>
      <c r="E67" s="30">
        <f>'Raw Data'!D76*'Raw Data'!D$92</f>
        <v>1.0123754560034568</v>
      </c>
      <c r="F67" s="30">
        <f>'Raw Data'!E76*'Raw Data'!E$92</f>
        <v>0</v>
      </c>
      <c r="G67" s="30">
        <f t="shared" si="4"/>
        <v>3.9286762334730732</v>
      </c>
      <c r="H67" s="30">
        <f t="shared" si="5"/>
        <v>1.0123754560034568</v>
      </c>
      <c r="I67" s="31">
        <f t="shared" si="6"/>
        <v>0.25768869610018363</v>
      </c>
      <c r="J67" s="30">
        <f>'Raw Data'!G76*'Raw Data'!G$92</f>
        <v>7.0469252253815569</v>
      </c>
      <c r="K67" s="30">
        <f>'Raw Data'!H76*'Raw Data'!H$92</f>
        <v>5.5132391141039214</v>
      </c>
      <c r="L67" s="30">
        <f>'Raw Data'!I76*'Raw Data'!I$92</f>
        <v>0.98133044963188498</v>
      </c>
      <c r="M67" s="30">
        <f t="shared" si="1"/>
        <v>6.0655947757496715</v>
      </c>
      <c r="N67" s="30">
        <f t="shared" si="2"/>
        <v>4.5319086644720361</v>
      </c>
      <c r="O67" s="31">
        <f t="shared" si="3"/>
        <v>0.74714992214624476</v>
      </c>
      <c r="P67" s="30">
        <f>'Raw Data'!O76*'Raw Data'!O$92</f>
        <v>105585.53158879709</v>
      </c>
      <c r="Q67" s="30">
        <f>'Raw Data'!P76*'Raw Data'!P$92</f>
        <v>92575.425687632713</v>
      </c>
      <c r="R67" s="30">
        <f>'Raw Data'!Q76*'Raw Data'!Q$92</f>
        <v>81741.089641338593</v>
      </c>
      <c r="S67" s="30">
        <f t="shared" si="7"/>
        <v>23844.441947458501</v>
      </c>
      <c r="T67" s="30">
        <f t="shared" si="8"/>
        <v>10834.33604629412</v>
      </c>
      <c r="U67" s="31">
        <f t="shared" si="9"/>
        <v>0.45437574383865653</v>
      </c>
      <c r="V67" s="30">
        <f>'Raw Data'!K76*'Raw Data'!K$92</f>
        <v>1.8729984856521305</v>
      </c>
      <c r="W67" s="30">
        <f>'Raw Data'!L76*'Raw Data'!L$92</f>
        <v>0</v>
      </c>
      <c r="X67" s="30">
        <f>'Raw Data'!M76*'Raw Data'!M$92</f>
        <v>0</v>
      </c>
      <c r="Y67" s="30">
        <f t="shared" si="10"/>
        <v>1.8729984856521305</v>
      </c>
      <c r="Z67" s="30">
        <f t="shared" si="11"/>
        <v>0</v>
      </c>
      <c r="AA67" s="31">
        <f t="shared" si="12"/>
        <v>0</v>
      </c>
    </row>
    <row r="68" spans="1:27" hidden="1">
      <c r="A68" t="s">
        <v>133</v>
      </c>
      <c r="C68" s="11" t="s">
        <v>134</v>
      </c>
      <c r="D68" s="16">
        <f>'Raw Data'!C77*'Raw Data'!C$92</f>
        <v>996.57420455766953</v>
      </c>
      <c r="E68" s="16">
        <f>'Raw Data'!D77*'Raw Data'!D$92</f>
        <v>100.22517014434223</v>
      </c>
      <c r="F68" s="16">
        <f>'Raw Data'!E77*'Raw Data'!E$92</f>
        <v>65.588457309675462</v>
      </c>
      <c r="G68" s="16">
        <f t="shared" si="4"/>
        <v>930.98574724799403</v>
      </c>
      <c r="H68" s="16">
        <f t="shared" si="5"/>
        <v>34.636712834666767</v>
      </c>
      <c r="I68" s="22">
        <f t="shared" si="6"/>
        <v>3.7204342748590233E-2</v>
      </c>
      <c r="J68" s="16">
        <f>'Raw Data'!G77*'Raw Data'!G$92</f>
        <v>1256.366097325169</v>
      </c>
      <c r="K68" s="16">
        <f>'Raw Data'!H77*'Raw Data'!H$92</f>
        <v>67.261517192067842</v>
      </c>
      <c r="L68" s="16">
        <f>'Raw Data'!I77*'Raw Data'!I$92</f>
        <v>56.917166078649331</v>
      </c>
      <c r="M68" s="26">
        <f t="shared" si="1"/>
        <v>1199.4489312465196</v>
      </c>
      <c r="N68" s="26">
        <f t="shared" si="2"/>
        <v>10.344351113418512</v>
      </c>
      <c r="O68" s="27">
        <f t="shared" si="3"/>
        <v>8.6242530581674796E-3</v>
      </c>
      <c r="P68" s="16">
        <f>'Raw Data'!O77*'Raw Data'!O$92</f>
        <v>784.09508690414725</v>
      </c>
      <c r="Q68" s="16">
        <f>'Raw Data'!P77*'Raw Data'!P$92</f>
        <v>32.852192671992448</v>
      </c>
      <c r="R68" s="16">
        <f>'Raw Data'!Q77*'Raw Data'!Q$92</f>
        <v>22.336827837292748</v>
      </c>
      <c r="S68" s="16">
        <f t="shared" si="7"/>
        <v>761.75825906685452</v>
      </c>
      <c r="T68" s="16">
        <f t="shared" si="8"/>
        <v>10.5153648346997</v>
      </c>
      <c r="U68" s="22">
        <f t="shared" si="9"/>
        <v>1.3804070660921887E-2</v>
      </c>
      <c r="V68" s="39">
        <f>'Raw Data'!K77*'Raw Data'!K$92</f>
        <v>109.57041141064963</v>
      </c>
      <c r="W68" s="39">
        <f>'Raw Data'!L77*'Raw Data'!L$92</f>
        <v>56.719537922104372</v>
      </c>
      <c r="X68" s="39">
        <f>'Raw Data'!M77*'Raw Data'!M$92</f>
        <v>11.839480077745383</v>
      </c>
      <c r="Y68" s="39">
        <f t="shared" si="10"/>
        <v>97.730931332904248</v>
      </c>
      <c r="Z68" s="39">
        <f t="shared" si="11"/>
        <v>44.880057844358987</v>
      </c>
      <c r="AA68" s="40">
        <f t="shared" si="12"/>
        <v>0.45922060940443199</v>
      </c>
    </row>
    <row r="69" spans="1:27" s="29" customFormat="1" hidden="1">
      <c r="A69" s="29" t="s">
        <v>135</v>
      </c>
      <c r="C69" s="29" t="s">
        <v>136</v>
      </c>
      <c r="D69" s="30">
        <f>'Raw Data'!C78*'Raw Data'!C$92</f>
        <v>10.476469955928195</v>
      </c>
      <c r="E69" s="30">
        <f>'Raw Data'!D78*'Raw Data'!D$92</f>
        <v>0</v>
      </c>
      <c r="F69" s="30">
        <f>'Raw Data'!E78*'Raw Data'!E$92</f>
        <v>6.4664676220806783</v>
      </c>
      <c r="G69" s="30">
        <f t="shared" si="4"/>
        <v>4.0100023338475168</v>
      </c>
      <c r="H69" s="30">
        <f t="shared" si="5"/>
        <v>-6.4664676220806783</v>
      </c>
      <c r="I69" s="31">
        <f t="shared" si="6"/>
        <v>-1.6125845033801345</v>
      </c>
      <c r="J69" s="30">
        <f>'Raw Data'!G78*'Raw Data'!G$92</f>
        <v>17.113961261640924</v>
      </c>
      <c r="K69" s="30">
        <f>'Raw Data'!H78*'Raw Data'!H$92</f>
        <v>6.6158869369247064</v>
      </c>
      <c r="L69" s="30">
        <f>'Raw Data'!I78*'Raw Data'!I$92</f>
        <v>2.9439913488956551</v>
      </c>
      <c r="M69" s="30">
        <f t="shared" si="1"/>
        <v>14.16996991274527</v>
      </c>
      <c r="N69" s="30">
        <f t="shared" si="2"/>
        <v>3.6718955880290514</v>
      </c>
      <c r="O69" s="31">
        <f t="shared" si="3"/>
        <v>0.25913220780563134</v>
      </c>
      <c r="P69" s="30">
        <f>'Raw Data'!O78*'Raw Data'!O$92</f>
        <v>7.3377882464291853</v>
      </c>
      <c r="Q69" s="30">
        <f>'Raw Data'!P78*'Raw Data'!P$92</f>
        <v>3.0798930629992922</v>
      </c>
      <c r="R69" s="30">
        <f>'Raw Data'!Q78*'Raw Data'!Q$92</f>
        <v>2.1273169368850238</v>
      </c>
      <c r="S69" s="30">
        <f t="shared" si="7"/>
        <v>5.210471309544161</v>
      </c>
      <c r="T69" s="30">
        <f t="shared" si="8"/>
        <v>0.95257612611426845</v>
      </c>
      <c r="U69" s="31">
        <f t="shared" si="9"/>
        <v>0.18281957034662277</v>
      </c>
      <c r="V69" s="30">
        <f>'Raw Data'!K78*'Raw Data'!K$92</f>
        <v>4.6824962141303264</v>
      </c>
      <c r="W69" s="30">
        <f>'Raw Data'!L78*'Raw Data'!L$92</f>
        <v>4.431213900164404</v>
      </c>
      <c r="X69" s="30">
        <f>'Raw Data'!M78*'Raw Data'!M$92</f>
        <v>6.7654171872830764</v>
      </c>
      <c r="Y69" s="30">
        <f t="shared" si="10"/>
        <v>-2.08292097315275</v>
      </c>
      <c r="Z69" s="30">
        <f t="shared" si="11"/>
        <v>-2.3342032871186724</v>
      </c>
      <c r="AA69" s="31">
        <f t="shared" si="12"/>
        <v>1.1206393892061957</v>
      </c>
    </row>
    <row r="70" spans="1:27" hidden="1">
      <c r="A70" t="s">
        <v>137</v>
      </c>
      <c r="C70" s="11" t="s">
        <v>138</v>
      </c>
      <c r="D70" s="16">
        <f>'Raw Data'!C79*'Raw Data'!C$92</f>
        <v>1546.5888772438998</v>
      </c>
      <c r="E70" s="16">
        <f>'Raw Data'!D79*'Raw Data'!D$92</f>
        <v>235.88348124880542</v>
      </c>
      <c r="F70" s="16">
        <f>'Raw Data'!E79*'Raw Data'!E$92</f>
        <v>164.43303381862296</v>
      </c>
      <c r="G70" s="16">
        <f t="shared" si="4"/>
        <v>1382.1558434252768</v>
      </c>
      <c r="H70" s="16">
        <f t="shared" si="5"/>
        <v>71.450447430182464</v>
      </c>
      <c r="I70" s="22">
        <f t="shared" si="6"/>
        <v>5.1694928448237087E-2</v>
      </c>
      <c r="J70" s="16">
        <f>'Raw Data'!G79*'Raw Data'!G$92</f>
        <v>1996.2932459902324</v>
      </c>
      <c r="K70" s="16">
        <f>'Raw Data'!H79*'Raw Data'!H$92</f>
        <v>269.04606876827137</v>
      </c>
      <c r="L70" s="16">
        <f>'Raw Data'!I79*'Raw Data'!I$92</f>
        <v>251.22059510576256</v>
      </c>
      <c r="M70" s="26">
        <f t="shared" si="1"/>
        <v>1745.0726508844698</v>
      </c>
      <c r="N70" s="26">
        <f t="shared" si="2"/>
        <v>17.825473662508813</v>
      </c>
      <c r="O70" s="27">
        <f t="shared" si="3"/>
        <v>1.0214745875178422E-2</v>
      </c>
      <c r="P70" s="16">
        <f>'Raw Data'!O79*'Raw Data'!O$92</f>
        <v>1159.3705429358113</v>
      </c>
      <c r="Q70" s="16">
        <f>'Raw Data'!P79*'Raw Data'!P$92</f>
        <v>163.23433233896247</v>
      </c>
      <c r="R70" s="16">
        <f>'Raw Data'!Q79*'Raw Data'!Q$92</f>
        <v>129.76633314998645</v>
      </c>
      <c r="S70" s="16">
        <f t="shared" si="7"/>
        <v>1029.6042097858249</v>
      </c>
      <c r="T70" s="16">
        <f t="shared" si="8"/>
        <v>33.467999188976023</v>
      </c>
      <c r="U70" s="22">
        <f t="shared" si="9"/>
        <v>3.2505693810185504E-2</v>
      </c>
      <c r="V70" s="16">
        <f>'Raw Data'!K79*'Raw Data'!K$92</f>
        <v>230.37881373521205</v>
      </c>
      <c r="W70" s="16">
        <f>'Raw Data'!L79*'Raw Data'!L$92</f>
        <v>40.76716788151252</v>
      </c>
      <c r="X70" s="16">
        <f>'Raw Data'!M79*'Raw Data'!M$92</f>
        <v>34.672763084825768</v>
      </c>
      <c r="Y70" s="16">
        <f t="shared" si="10"/>
        <v>195.70605065038629</v>
      </c>
      <c r="Z70" s="16">
        <f t="shared" si="11"/>
        <v>6.0944047966867529</v>
      </c>
      <c r="AA70" s="22">
        <f t="shared" si="12"/>
        <v>3.1140604883872169E-2</v>
      </c>
    </row>
    <row r="71" spans="1:27" hidden="1">
      <c r="A71" t="s">
        <v>139</v>
      </c>
      <c r="C71" s="11" t="s">
        <v>140</v>
      </c>
      <c r="D71" s="16">
        <f>'Raw Data'!C80*'Raw Data'!C$92</f>
        <v>1390.7513866494678</v>
      </c>
      <c r="E71" s="16">
        <f>'Raw Data'!D80*'Raw Data'!D$92</f>
        <v>43.532144608148641</v>
      </c>
      <c r="F71" s="16">
        <f>'Raw Data'!E80*'Raw Data'!E$92</f>
        <v>24.942089399454048</v>
      </c>
      <c r="G71" s="16">
        <f t="shared" si="4"/>
        <v>1365.8092972500137</v>
      </c>
      <c r="H71" s="16">
        <f t="shared" si="5"/>
        <v>18.590055208694594</v>
      </c>
      <c r="I71" s="22">
        <f t="shared" si="6"/>
        <v>1.3611018204462883E-2</v>
      </c>
      <c r="J71" s="16">
        <f>'Raw Data'!G80*'Raw Data'!G$92</f>
        <v>1494.9548513845159</v>
      </c>
      <c r="K71" s="16">
        <f>'Raw Data'!H80*'Raw Data'!H$92</f>
        <v>46.311208558472941</v>
      </c>
      <c r="L71" s="16">
        <f>'Raw Data'!I80*'Raw Data'!I$92</f>
        <v>21.58926989190147</v>
      </c>
      <c r="M71" s="26">
        <f t="shared" si="1"/>
        <v>1473.3655814926144</v>
      </c>
      <c r="N71" s="26">
        <f t="shared" si="2"/>
        <v>24.721938666571472</v>
      </c>
      <c r="O71" s="27">
        <f t="shared" si="3"/>
        <v>1.6779229118089316E-2</v>
      </c>
      <c r="P71" s="16">
        <f>'Raw Data'!O80*'Raw Data'!O$92</f>
        <v>853.27994751333665</v>
      </c>
      <c r="Q71" s="16">
        <f>'Raw Data'!P80*'Raw Data'!P$92</f>
        <v>22.585882461994807</v>
      </c>
      <c r="R71" s="16">
        <f>'Raw Data'!Q80*'Raw Data'!Q$92</f>
        <v>24.464144774177772</v>
      </c>
      <c r="S71" s="16">
        <f t="shared" si="7"/>
        <v>828.81580273915893</v>
      </c>
      <c r="T71" s="16">
        <f t="shared" si="8"/>
        <v>-1.8782623121829651</v>
      </c>
      <c r="U71" s="22">
        <f t="shared" si="9"/>
        <v>-2.2661999276262388E-3</v>
      </c>
      <c r="V71" s="16">
        <f>'Raw Data'!K80*'Raw Data'!K$92</f>
        <v>297.80675921868874</v>
      </c>
      <c r="W71" s="16">
        <f>'Raw Data'!L80*'Raw Data'!L$92</f>
        <v>17.724855600657616</v>
      </c>
      <c r="X71" s="16">
        <f>'Raw Data'!M80*'Raw Data'!M$92</f>
        <v>10.993802929334999</v>
      </c>
      <c r="Y71" s="16">
        <f t="shared" si="10"/>
        <v>286.81295628935374</v>
      </c>
      <c r="Z71" s="16">
        <f t="shared" si="11"/>
        <v>6.7310526713226171</v>
      </c>
      <c r="AA71" s="22">
        <f t="shared" si="12"/>
        <v>2.3468440053774756E-2</v>
      </c>
    </row>
    <row r="72" spans="1:27" s="29" customFormat="1" hidden="1">
      <c r="A72" s="29" t="s">
        <v>141</v>
      </c>
      <c r="C72" s="29" t="s">
        <v>142</v>
      </c>
      <c r="D72" s="30">
        <f>'Raw Data'!C81*'Raw Data'!C$92</f>
        <v>7.8573524669461463</v>
      </c>
      <c r="E72" s="30">
        <f>'Raw Data'!D81*'Raw Data'!D$92</f>
        <v>4.0495018240138272</v>
      </c>
      <c r="F72" s="30">
        <f>'Raw Data'!E81*'Raw Data'!E$92</f>
        <v>3.6951243554746735</v>
      </c>
      <c r="G72" s="30">
        <f t="shared" si="4"/>
        <v>4.1622281114714728</v>
      </c>
      <c r="H72" s="30">
        <f t="shared" si="5"/>
        <v>0.35437746853915364</v>
      </c>
      <c r="I72" s="31">
        <f t="shared" si="6"/>
        <v>8.5141289484460897E-2</v>
      </c>
      <c r="J72" s="30">
        <f>'Raw Data'!G81*'Raw Data'!G$92</f>
        <v>8.0536288290074936</v>
      </c>
      <c r="K72" s="30">
        <f>'Raw Data'!H81*'Raw Data'!H$92</f>
        <v>1.1026478228207843</v>
      </c>
      <c r="L72" s="30">
        <f>'Raw Data'!I81*'Raw Data'!I$92</f>
        <v>2.9439913488956551</v>
      </c>
      <c r="M72" s="30">
        <f t="shared" si="1"/>
        <v>5.1096374801118385</v>
      </c>
      <c r="N72" s="30">
        <f t="shared" si="2"/>
        <v>-1.8413435260748707</v>
      </c>
      <c r="O72" s="31">
        <f t="shared" si="3"/>
        <v>-0.3603667644215276</v>
      </c>
      <c r="P72" s="30">
        <f>'Raw Data'!O81*'Raw Data'!O$92</f>
        <v>6.2895327826535876</v>
      </c>
      <c r="Q72" s="30">
        <f>'Raw Data'!P81*'Raw Data'!P$92</f>
        <v>2.053262041999528</v>
      </c>
      <c r="R72" s="30">
        <f>'Raw Data'!Q81*'Raw Data'!Q$92</f>
        <v>3.1909754053275359</v>
      </c>
      <c r="S72" s="30">
        <f t="shared" si="7"/>
        <v>3.0985573773260517</v>
      </c>
      <c r="T72" s="30">
        <f t="shared" si="8"/>
        <v>-1.1377133633280079</v>
      </c>
      <c r="U72" s="31">
        <f t="shared" si="9"/>
        <v>-0.36717518018330692</v>
      </c>
      <c r="V72" s="30">
        <f>'Raw Data'!K81*'Raw Data'!K$92</f>
        <v>5.6189954569563909</v>
      </c>
      <c r="W72" s="30">
        <f>'Raw Data'!L81*'Raw Data'!L$92</f>
        <v>1.7724855600657616</v>
      </c>
      <c r="X72" s="30">
        <f>'Raw Data'!M81*'Raw Data'!M$92</f>
        <v>6.7654171872830764</v>
      </c>
      <c r="Y72" s="30">
        <f t="shared" si="10"/>
        <v>-1.1464217303266855</v>
      </c>
      <c r="Z72" s="30">
        <f t="shared" si="11"/>
        <v>-4.992931627217315</v>
      </c>
      <c r="AA72" s="31">
        <f t="shared" si="12"/>
        <v>4.3552311467391007</v>
      </c>
    </row>
    <row r="73" spans="1:27" s="29" customFormat="1" hidden="1">
      <c r="A73" s="29" t="s">
        <v>143</v>
      </c>
      <c r="C73" s="29" t="s">
        <v>144</v>
      </c>
      <c r="D73" s="30">
        <f>'Raw Data'!C82*'Raw Data'!C$92</f>
        <v>13.095587444910244</v>
      </c>
      <c r="E73" s="30">
        <f>'Raw Data'!D82*'Raw Data'!D$92</f>
        <v>5.061877280017284</v>
      </c>
      <c r="F73" s="30">
        <f>'Raw Data'!E82*'Raw Data'!E$92</f>
        <v>2.7713432666060052</v>
      </c>
      <c r="G73" s="30">
        <f t="shared" si="4"/>
        <v>10.324244178304239</v>
      </c>
      <c r="H73" s="30">
        <f t="shared" si="5"/>
        <v>2.2905340134112788</v>
      </c>
      <c r="I73" s="31">
        <f t="shared" si="6"/>
        <v>0.22185972879493635</v>
      </c>
      <c r="J73" s="30">
        <f>'Raw Data'!G82*'Raw Data'!G$92</f>
        <v>8.0536288290074936</v>
      </c>
      <c r="K73" s="30">
        <f>'Raw Data'!H82*'Raw Data'!H$92</f>
        <v>2.2052956456415687</v>
      </c>
      <c r="L73" s="30">
        <f>'Raw Data'!I82*'Raw Data'!I$92</f>
        <v>3.9253217985275399</v>
      </c>
      <c r="M73" s="30">
        <f t="shared" si="1"/>
        <v>4.1283070304799541</v>
      </c>
      <c r="N73" s="30">
        <f t="shared" si="2"/>
        <v>-1.7200261528859713</v>
      </c>
      <c r="O73" s="31">
        <f t="shared" si="3"/>
        <v>-0.41664201334511747</v>
      </c>
      <c r="P73" s="30">
        <f>'Raw Data'!O82*'Raw Data'!O$92</f>
        <v>6.2895327826535876</v>
      </c>
      <c r="Q73" s="30">
        <f>'Raw Data'!P82*'Raw Data'!P$92</f>
        <v>1.026631020999764</v>
      </c>
      <c r="R73" s="30">
        <f>'Raw Data'!Q82*'Raw Data'!Q$92</f>
        <v>4.2546338737700475</v>
      </c>
      <c r="S73" s="30">
        <f t="shared" si="7"/>
        <v>2.0348989088835401</v>
      </c>
      <c r="T73" s="30">
        <f t="shared" si="8"/>
        <v>-3.2280028527702838</v>
      </c>
      <c r="U73" s="31">
        <f t="shared" si="9"/>
        <v>-1.5863209905308502</v>
      </c>
      <c r="V73" s="30">
        <f>'Raw Data'!K82*'Raw Data'!K$92</f>
        <v>0.93649924282606523</v>
      </c>
      <c r="W73" s="30">
        <f>'Raw Data'!L82*'Raw Data'!L$92</f>
        <v>2.6587283400986426</v>
      </c>
      <c r="X73" s="30">
        <f>'Raw Data'!M82*'Raw Data'!M$92</f>
        <v>5.0740628904623071</v>
      </c>
      <c r="Y73" s="30">
        <f t="shared" si="10"/>
        <v>-4.1375636476362416</v>
      </c>
      <c r="Z73" s="30">
        <f t="shared" si="11"/>
        <v>-2.4153345503636645</v>
      </c>
      <c r="AA73" s="31">
        <f t="shared" si="12"/>
        <v>0.58375767868695549</v>
      </c>
    </row>
    <row r="74" spans="1:27" s="29" customFormat="1" hidden="1">
      <c r="A74" s="29" t="s">
        <v>145</v>
      </c>
      <c r="C74" s="29" t="s">
        <v>146</v>
      </c>
      <c r="D74" s="30">
        <f>'Raw Data'!C83*'Raw Data'!C$92</f>
        <v>9.1669112114371707</v>
      </c>
      <c r="E74" s="30">
        <f>'Raw Data'!D83*'Raw Data'!D$92</f>
        <v>8.0990036480276544</v>
      </c>
      <c r="F74" s="30">
        <f>'Raw Data'!E83*'Raw Data'!E$92</f>
        <v>10.161591977555352</v>
      </c>
      <c r="G74" s="30">
        <f t="shared" si="4"/>
        <v>-0.99468076611818113</v>
      </c>
      <c r="H74" s="30">
        <f t="shared" si="5"/>
        <v>-2.0625883295276974</v>
      </c>
      <c r="I74" s="31">
        <f t="shared" si="6"/>
        <v>2.0736183907296293</v>
      </c>
      <c r="J74" s="30">
        <f>'Raw Data'!G83*'Raw Data'!G$92</f>
        <v>4.0268144145037468</v>
      </c>
      <c r="K74" s="30">
        <f>'Raw Data'!H83*'Raw Data'!H$92</f>
        <v>2.2052956456415687</v>
      </c>
      <c r="L74" s="30">
        <f>'Raw Data'!I83*'Raw Data'!I$92</f>
        <v>6.8693131474231945</v>
      </c>
      <c r="M74" s="30">
        <f t="shared" si="1"/>
        <v>-2.8424987329194478</v>
      </c>
      <c r="N74" s="30">
        <f t="shared" si="2"/>
        <v>-4.6640175017816254</v>
      </c>
      <c r="O74" s="31">
        <f t="shared" si="3"/>
        <v>1.6408160354714911</v>
      </c>
      <c r="P74" s="30">
        <f>'Raw Data'!O83*'Raw Data'!O$92</f>
        <v>2.0965109275511957</v>
      </c>
      <c r="Q74" s="30">
        <f>'Raw Data'!P83*'Raw Data'!P$92</f>
        <v>4.106524083999056</v>
      </c>
      <c r="R74" s="30">
        <f>'Raw Data'!Q83*'Raw Data'!Q$92</f>
        <v>6.3819508106550717</v>
      </c>
      <c r="S74" s="30">
        <f t="shared" si="7"/>
        <v>-4.2854398831038765</v>
      </c>
      <c r="T74" s="30">
        <f t="shared" si="8"/>
        <v>-2.2754267266560158</v>
      </c>
      <c r="U74" s="31">
        <f t="shared" si="9"/>
        <v>0.53096689925048257</v>
      </c>
      <c r="V74" s="30">
        <f>'Raw Data'!K83*'Raw Data'!K$92</f>
        <v>4.6824962141303264</v>
      </c>
      <c r="W74" s="30">
        <f>'Raw Data'!L83*'Raw Data'!L$92</f>
        <v>4.431213900164404</v>
      </c>
      <c r="X74" s="30">
        <f>'Raw Data'!M83*'Raw Data'!M$92</f>
        <v>5.0740628904623071</v>
      </c>
      <c r="Y74" s="30">
        <f t="shared" si="10"/>
        <v>-0.39156667633198072</v>
      </c>
      <c r="Z74" s="30">
        <f t="shared" si="11"/>
        <v>-0.6428489902979031</v>
      </c>
      <c r="AA74" s="31">
        <f t="shared" si="12"/>
        <v>1.6417356970205466</v>
      </c>
    </row>
    <row r="75" spans="1:27" s="41" customFormat="1">
      <c r="A75" s="41" t="s">
        <v>147</v>
      </c>
      <c r="B75" s="41" t="s">
        <v>184</v>
      </c>
      <c r="C75" s="41" t="s">
        <v>148</v>
      </c>
      <c r="D75" s="39">
        <f>'Raw Data'!C84*'Raw Data'!C$92</f>
        <v>3057.8196683865422</v>
      </c>
      <c r="E75" s="39">
        <f>'Raw Data'!D84*'Raw Data'!D$92</f>
        <v>884.81614854702127</v>
      </c>
      <c r="F75" s="39">
        <f>'Raw Data'!E84*'Raw Data'!E$92</f>
        <v>48.960397710039423</v>
      </c>
      <c r="G75" s="39">
        <f t="shared" si="4"/>
        <v>3008.8592706765025</v>
      </c>
      <c r="H75" s="39">
        <f t="shared" si="5"/>
        <v>835.85575083698188</v>
      </c>
      <c r="I75" s="40">
        <f t="shared" si="6"/>
        <v>0.27779822040299368</v>
      </c>
      <c r="J75" s="39">
        <f>'Raw Data'!G84*'Raw Data'!G$92</f>
        <v>2958.701891056628</v>
      </c>
      <c r="K75" s="39">
        <f>'Raw Data'!H84*'Raw Data'!H$92</f>
        <v>2858.0631567514729</v>
      </c>
      <c r="L75" s="39">
        <f>'Raw Data'!I84*'Raw Data'!I$92</f>
        <v>2566.1791257873792</v>
      </c>
      <c r="M75" s="39">
        <f t="shared" si="1"/>
        <v>392.52276526924879</v>
      </c>
      <c r="N75" s="39">
        <f t="shared" si="2"/>
        <v>291.88403096409365</v>
      </c>
      <c r="O75" s="77">
        <f t="shared" si="3"/>
        <v>0.74361045215779376</v>
      </c>
      <c r="P75" s="39">
        <f>'Raw Data'!O84*'Raw Data'!O$92</f>
        <v>2162.5510217690585</v>
      </c>
      <c r="Q75" s="39">
        <f>'Raw Data'!P84*'Raw Data'!P$92</f>
        <v>1854.0956239255738</v>
      </c>
      <c r="R75" s="39">
        <f>'Raw Data'!Q84*'Raw Data'!Q$92</f>
        <v>400.999242602827</v>
      </c>
      <c r="S75" s="39">
        <f t="shared" si="7"/>
        <v>1761.5517791662314</v>
      </c>
      <c r="T75" s="39">
        <f t="shared" si="8"/>
        <v>1453.0963813227468</v>
      </c>
      <c r="U75" s="77">
        <f t="shared" si="9"/>
        <v>0.82489563946313227</v>
      </c>
      <c r="V75" s="39">
        <f>'Raw Data'!K84*'Raw Data'!K$92</f>
        <v>285.6322690619499</v>
      </c>
      <c r="W75" s="39">
        <f>'Raw Data'!L84*'Raw Data'!L$92</f>
        <v>324.36485749203439</v>
      </c>
      <c r="X75" s="39">
        <f>'Raw Data'!M84*'Raw Data'!M$92</f>
        <v>120.93183222268499</v>
      </c>
      <c r="Y75" s="39">
        <f t="shared" si="10"/>
        <v>164.70043683926491</v>
      </c>
      <c r="Z75" s="39">
        <f t="shared" si="11"/>
        <v>203.4330252693494</v>
      </c>
      <c r="AA75" s="77">
        <f t="shared" si="12"/>
        <v>1.2351699192387968</v>
      </c>
    </row>
    <row r="76" spans="1:27" hidden="1">
      <c r="A76" t="s">
        <v>149</v>
      </c>
      <c r="C76" t="s">
        <v>150</v>
      </c>
      <c r="D76" s="16">
        <f>'Raw Data'!C85*'Raw Data'!C$92</f>
        <v>1720.7601902612059</v>
      </c>
      <c r="E76" s="16">
        <f>'Raw Data'!D85*'Raw Data'!D$92</f>
        <v>42.519769152145187</v>
      </c>
      <c r="F76" s="16">
        <f>'Raw Data'!E85*'Raw Data'!E$92</f>
        <v>42.493930087958745</v>
      </c>
      <c r="G76" s="16">
        <f t="shared" si="4"/>
        <v>1678.2662601732472</v>
      </c>
      <c r="H76" s="16">
        <f t="shared" si="5"/>
        <v>2.5839064186442329E-2</v>
      </c>
      <c r="I76" s="22">
        <f t="shared" si="6"/>
        <v>1.5396284129417561E-5</v>
      </c>
      <c r="J76" s="16">
        <f>'Raw Data'!G85*'Raw Data'!G$92</f>
        <v>1886.5625531950054</v>
      </c>
      <c r="K76" s="16">
        <f>'Raw Data'!H85*'Raw Data'!H$92</f>
        <v>25.360899924878041</v>
      </c>
      <c r="L76" s="16">
        <f>'Raw Data'!I85*'Raw Data'!I$92</f>
        <v>21.58926989190147</v>
      </c>
      <c r="M76" s="26">
        <f t="shared" si="1"/>
        <v>1864.9732833031039</v>
      </c>
      <c r="N76" s="26">
        <f t="shared" si="2"/>
        <v>3.7716300329765708</v>
      </c>
      <c r="O76" s="27">
        <f t="shared" si="3"/>
        <v>2.0223507042934881E-3</v>
      </c>
      <c r="P76" s="16">
        <f>'Raw Data'!O85*'Raw Data'!O$92</f>
        <v>1193.962973240406</v>
      </c>
      <c r="Q76" s="16">
        <f>'Raw Data'!P85*'Raw Data'!P$92</f>
        <v>22.585882461994807</v>
      </c>
      <c r="R76" s="16">
        <f>'Raw Data'!Q85*'Raw Data'!Q$92</f>
        <v>21.273169368850237</v>
      </c>
      <c r="S76" s="16">
        <f t="shared" si="7"/>
        <v>1172.6898038715558</v>
      </c>
      <c r="T76" s="16">
        <f t="shared" si="8"/>
        <v>1.3127130931445699</v>
      </c>
      <c r="U76" s="22">
        <f t="shared" si="9"/>
        <v>1.1194035189960182E-3</v>
      </c>
      <c r="V76" s="16">
        <f>'Raw Data'!K85*'Raw Data'!K$92</f>
        <v>202.2838364504301</v>
      </c>
      <c r="W76" s="16">
        <f>'Raw Data'!L85*'Raw Data'!L$92</f>
        <v>3.5449711201315233</v>
      </c>
      <c r="X76" s="16">
        <f>'Raw Data'!M85*'Raw Data'!M$92</f>
        <v>6.7654171872830764</v>
      </c>
      <c r="Y76" s="16">
        <f t="shared" si="10"/>
        <v>195.51841926314702</v>
      </c>
      <c r="Z76" s="16">
        <f t="shared" si="11"/>
        <v>-3.2204460671515531</v>
      </c>
      <c r="AA76" s="22">
        <f t="shared" si="12"/>
        <v>-1.6471318044041543E-2</v>
      </c>
    </row>
    <row r="77" spans="1:27" hidden="1">
      <c r="A77" t="s">
        <v>151</v>
      </c>
      <c r="C77" t="s">
        <v>152</v>
      </c>
      <c r="D77" s="16">
        <f>'Raw Data'!C86*'Raw Data'!C$92</f>
        <v>10979.340513812749</v>
      </c>
      <c r="E77" s="16">
        <f>'Raw Data'!D86*'Raw Data'!D$92</f>
        <v>249.04436217685037</v>
      </c>
      <c r="F77" s="16">
        <f>'Raw Data'!E86*'Raw Data'!E$92</f>
        <v>158.89034728541097</v>
      </c>
      <c r="G77" s="16">
        <f t="shared" si="4"/>
        <v>10820.450166527338</v>
      </c>
      <c r="H77" s="16">
        <f t="shared" si="5"/>
        <v>90.154014891439402</v>
      </c>
      <c r="I77" s="22">
        <f t="shared" si="6"/>
        <v>8.3318173924341443E-3</v>
      </c>
      <c r="J77" s="16">
        <f>'Raw Data'!G86*'Raw Data'!G$92</f>
        <v>16409.268739102768</v>
      </c>
      <c r="K77" s="16">
        <f>'Raw Data'!H86*'Raw Data'!H$92</f>
        <v>5210.0109628282062</v>
      </c>
      <c r="L77" s="16">
        <f>'Raw Data'!I86*'Raw Data'!I$92</f>
        <v>1026.4716503149516</v>
      </c>
      <c r="M77" s="26">
        <f t="shared" si="1"/>
        <v>15382.797088787816</v>
      </c>
      <c r="N77" s="26">
        <f t="shared" si="2"/>
        <v>4183.5393125132541</v>
      </c>
      <c r="O77" s="27">
        <f t="shared" si="3"/>
        <v>0.27196219831584101</v>
      </c>
      <c r="P77" s="16">
        <f>'Raw Data'!O86*'Raw Data'!O$92</f>
        <v>9223.5998257614847</v>
      </c>
      <c r="Q77" s="16">
        <f>'Raw Data'!P86*'Raw Data'!P$92</f>
        <v>1043.0571173357603</v>
      </c>
      <c r="R77" s="16">
        <f>'Raw Data'!Q86*'Raw Data'!Q$92</f>
        <v>145.72121017662414</v>
      </c>
      <c r="S77" s="16">
        <f t="shared" si="7"/>
        <v>9077.8786155848611</v>
      </c>
      <c r="T77" s="16">
        <f t="shared" si="8"/>
        <v>897.33590715913613</v>
      </c>
      <c r="U77" s="22">
        <f t="shared" si="9"/>
        <v>9.8848634703992841E-2</v>
      </c>
      <c r="V77" s="16">
        <f>'Raw Data'!K86*'Raw Data'!K$92</f>
        <v>1345.7494119410558</v>
      </c>
      <c r="W77" s="16">
        <f>'Raw Data'!L86*'Raw Data'!L$92</f>
        <v>272.96277625012732</v>
      </c>
      <c r="X77" s="16">
        <f>'Raw Data'!M86*'Raw Data'!M$92</f>
        <v>17.759220116618074</v>
      </c>
      <c r="Y77" s="16">
        <f t="shared" si="10"/>
        <v>1327.9901918244377</v>
      </c>
      <c r="Z77" s="16">
        <f t="shared" si="11"/>
        <v>255.20355613350924</v>
      </c>
      <c r="AA77" s="22">
        <f t="shared" si="12"/>
        <v>0.19217277183568801</v>
      </c>
    </row>
    <row r="78" spans="1:27" hidden="1">
      <c r="A78" t="s">
        <v>153</v>
      </c>
      <c r="C78" t="s">
        <v>154</v>
      </c>
      <c r="D78" s="16">
        <f>'Raw Data'!C87*'Raw Data'!C$92</f>
        <v>3364.2564145974416</v>
      </c>
      <c r="E78" s="16">
        <f>'Raw Data'!D87*'Raw Data'!D$92</f>
        <v>80.990036480276544</v>
      </c>
      <c r="F78" s="16">
        <f>'Raw Data'!E87*'Raw Data'!E$92</f>
        <v>87.7592034425235</v>
      </c>
      <c r="G78" s="16">
        <f t="shared" si="4"/>
        <v>3276.4972111549182</v>
      </c>
      <c r="H78" s="16">
        <f t="shared" si="5"/>
        <v>-6.7691669622469561</v>
      </c>
      <c r="I78" s="22">
        <f t="shared" si="6"/>
        <v>-2.0659767202612458E-3</v>
      </c>
      <c r="J78" s="16">
        <f>'Raw Data'!G87*'Raw Data'!G$92</f>
        <v>8178.4600758571096</v>
      </c>
      <c r="K78" s="16">
        <f>'Raw Data'!H87*'Raw Data'!H$92</f>
        <v>878.8103147881651</v>
      </c>
      <c r="L78" s="16">
        <f>'Raw Data'!I87*'Raw Data'!I$92</f>
        <v>149.16222834404653</v>
      </c>
      <c r="M78" s="26">
        <f t="shared" si="1"/>
        <v>8029.2978475130631</v>
      </c>
      <c r="N78" s="26">
        <f t="shared" si="2"/>
        <v>729.64808644411858</v>
      </c>
      <c r="O78" s="27">
        <f t="shared" si="3"/>
        <v>9.0873212116563157E-2</v>
      </c>
      <c r="P78" s="16">
        <f>'Raw Data'!O87*'Raw Data'!O$92</f>
        <v>5189.9128011529847</v>
      </c>
      <c r="Q78" s="16">
        <f>'Raw Data'!P87*'Raw Data'!P$92</f>
        <v>349.05454713991975</v>
      </c>
      <c r="R78" s="16">
        <f>'Raw Data'!Q87*'Raw Data'!Q$92</f>
        <v>64.883166574993226</v>
      </c>
      <c r="S78" s="16">
        <f t="shared" si="7"/>
        <v>5125.0296345779916</v>
      </c>
      <c r="T78" s="16">
        <f t="shared" si="8"/>
        <v>284.17138056492649</v>
      </c>
      <c r="U78" s="22">
        <f t="shared" si="9"/>
        <v>5.5447753637882312E-2</v>
      </c>
      <c r="V78" s="16">
        <f>'Raw Data'!K87*'Raw Data'!K$92</f>
        <v>517.88408128281412</v>
      </c>
      <c r="W78" s="16">
        <f>'Raw Data'!L87*'Raw Data'!L$92</f>
        <v>23.042312280854901</v>
      </c>
      <c r="X78" s="16">
        <f>'Raw Data'!M87*'Raw Data'!M$92</f>
        <v>6.7654171872830764</v>
      </c>
      <c r="Y78" s="16">
        <f t="shared" si="10"/>
        <v>511.11866409553107</v>
      </c>
      <c r="Z78" s="16">
        <f t="shared" si="11"/>
        <v>16.276895093571824</v>
      </c>
      <c r="AA78" s="22">
        <f t="shared" si="12"/>
        <v>3.1845628494852965E-2</v>
      </c>
    </row>
    <row r="79" spans="1:27" s="29" customFormat="1" hidden="1">
      <c r="A79" s="29" t="s">
        <v>155</v>
      </c>
      <c r="C79" s="29" t="s">
        <v>156</v>
      </c>
      <c r="D79" s="30">
        <f>'Raw Data'!C88*'Raw Data'!C$92</f>
        <v>7.8573524669461463</v>
      </c>
      <c r="E79" s="30">
        <f>'Raw Data'!D88*'Raw Data'!D$92</f>
        <v>4.0495018240138272</v>
      </c>
      <c r="F79" s="30">
        <f>'Raw Data'!E88*'Raw Data'!E$92</f>
        <v>0.92378108886866839</v>
      </c>
      <c r="G79" s="30">
        <f t="shared" si="4"/>
        <v>6.9335713780774775</v>
      </c>
      <c r="H79" s="30">
        <f t="shared" si="5"/>
        <v>3.1257207351451588</v>
      </c>
      <c r="I79" s="31">
        <f t="shared" si="6"/>
        <v>0.45080962821382975</v>
      </c>
      <c r="J79" s="30">
        <f>'Raw Data'!G88*'Raw Data'!G$92</f>
        <v>6.0402216217556202</v>
      </c>
      <c r="K79" s="30">
        <f>'Raw Data'!H88*'Raw Data'!H$92</f>
        <v>3.3079434684623532</v>
      </c>
      <c r="L79" s="30">
        <f>'Raw Data'!I88*'Raw Data'!I$92</f>
        <v>1.96266089926377</v>
      </c>
      <c r="M79" s="30">
        <f t="shared" si="1"/>
        <v>4.0775607224918504</v>
      </c>
      <c r="N79" s="30">
        <f t="shared" si="2"/>
        <v>1.3452825691985832</v>
      </c>
      <c r="O79" s="31">
        <f t="shared" si="3"/>
        <v>0.32992336859093141</v>
      </c>
      <c r="P79" s="30">
        <f>'Raw Data'!O88*'Raw Data'!O$92</f>
        <v>3.1447663913267938</v>
      </c>
      <c r="Q79" s="30">
        <f>'Raw Data'!P88*'Raw Data'!P$92</f>
        <v>4.106524083999056</v>
      </c>
      <c r="R79" s="30">
        <f>'Raw Data'!Q88*'Raw Data'!Q$92</f>
        <v>2.1273169368850238</v>
      </c>
      <c r="S79" s="30">
        <f t="shared" si="7"/>
        <v>1.01744945444177</v>
      </c>
      <c r="T79" s="30">
        <f t="shared" si="8"/>
        <v>1.9792071471140322</v>
      </c>
      <c r="U79" s="31">
        <f t="shared" si="9"/>
        <v>1.9452633626895368</v>
      </c>
      <c r="V79" s="30">
        <f>'Raw Data'!K88*'Raw Data'!K$92</f>
        <v>2.8094977284781955</v>
      </c>
      <c r="W79" s="30">
        <f>'Raw Data'!L88*'Raw Data'!L$92</f>
        <v>2.6587283400986426</v>
      </c>
      <c r="X79" s="30">
        <f>'Raw Data'!M88*'Raw Data'!M$92</f>
        <v>0.84567714841038455</v>
      </c>
      <c r="Y79" s="30">
        <f t="shared" si="10"/>
        <v>1.9638205800678108</v>
      </c>
      <c r="Z79" s="30">
        <f t="shared" si="11"/>
        <v>1.8130511916882579</v>
      </c>
      <c r="AA79" s="31">
        <f t="shared" si="12"/>
        <v>0.92322649537854073</v>
      </c>
    </row>
    <row r="82" spans="3:27" ht="15" thickBot="1"/>
    <row r="83" spans="3:27">
      <c r="D83" s="56" t="s">
        <v>176</v>
      </c>
      <c r="E83" s="57"/>
      <c r="F83" s="57"/>
      <c r="G83" s="58" t="s">
        <v>180</v>
      </c>
      <c r="H83" s="58"/>
      <c r="I83" s="75" t="s">
        <v>181</v>
      </c>
      <c r="J83" s="59" t="s">
        <v>177</v>
      </c>
      <c r="K83" s="60"/>
      <c r="L83" s="60"/>
      <c r="M83" s="58" t="s">
        <v>180</v>
      </c>
      <c r="N83" s="58"/>
      <c r="O83" s="75" t="s">
        <v>181</v>
      </c>
      <c r="P83" s="61" t="s">
        <v>178</v>
      </c>
      <c r="Q83" s="62"/>
      <c r="R83" s="62"/>
      <c r="S83" s="58" t="s">
        <v>180</v>
      </c>
      <c r="T83" s="58"/>
      <c r="U83" s="75" t="s">
        <v>181</v>
      </c>
      <c r="V83" s="63" t="s">
        <v>179</v>
      </c>
      <c r="W83" s="64"/>
      <c r="X83" s="64"/>
      <c r="Y83" s="58" t="s">
        <v>180</v>
      </c>
      <c r="Z83" s="58"/>
      <c r="AA83" s="75" t="s">
        <v>181</v>
      </c>
    </row>
    <row r="84" spans="3:27" ht="18" customHeight="1">
      <c r="C84" s="2" t="s">
        <v>0</v>
      </c>
      <c r="D84" s="65"/>
      <c r="E84" s="66"/>
      <c r="F84" s="66"/>
      <c r="G84" s="67"/>
      <c r="H84" s="67"/>
      <c r="I84" s="76"/>
      <c r="J84" s="68"/>
      <c r="K84" s="69"/>
      <c r="L84" s="69"/>
      <c r="M84" s="67"/>
      <c r="N84" s="67"/>
      <c r="O84" s="76"/>
      <c r="P84" s="70"/>
      <c r="Q84" s="71"/>
      <c r="R84" s="71"/>
      <c r="S84" s="67"/>
      <c r="T84" s="67"/>
      <c r="U84" s="76"/>
      <c r="V84" s="72"/>
      <c r="W84" s="73"/>
      <c r="X84" s="73"/>
      <c r="Y84" s="67"/>
      <c r="Z84" s="67"/>
      <c r="AA84" s="76"/>
    </row>
    <row r="85" spans="3:27" ht="14" customHeight="1">
      <c r="C85" s="1" t="s">
        <v>157</v>
      </c>
      <c r="D85" s="74" t="s">
        <v>158</v>
      </c>
      <c r="E85" s="49" t="s">
        <v>159</v>
      </c>
      <c r="F85" s="50" t="s">
        <v>160</v>
      </c>
      <c r="G85" s="48" t="s">
        <v>158</v>
      </c>
      <c r="H85" s="49" t="s">
        <v>159</v>
      </c>
      <c r="I85" s="76"/>
      <c r="J85" s="74" t="s">
        <v>158</v>
      </c>
      <c r="K85" s="49" t="s">
        <v>159</v>
      </c>
      <c r="L85" s="50" t="s">
        <v>160</v>
      </c>
      <c r="M85" s="48" t="s">
        <v>158</v>
      </c>
      <c r="N85" s="49" t="s">
        <v>159</v>
      </c>
      <c r="O85" s="76"/>
      <c r="P85" s="74" t="s">
        <v>158</v>
      </c>
      <c r="Q85" s="49" t="s">
        <v>159</v>
      </c>
      <c r="R85" s="50" t="s">
        <v>160</v>
      </c>
      <c r="S85" s="48" t="s">
        <v>158</v>
      </c>
      <c r="T85" s="49" t="s">
        <v>159</v>
      </c>
      <c r="U85" s="76"/>
      <c r="V85" s="74" t="s">
        <v>158</v>
      </c>
      <c r="W85" s="49" t="s">
        <v>159</v>
      </c>
      <c r="X85" s="50" t="s">
        <v>160</v>
      </c>
      <c r="Y85" s="48" t="s">
        <v>158</v>
      </c>
      <c r="Z85" s="49" t="s">
        <v>159</v>
      </c>
      <c r="AA85" s="76"/>
    </row>
    <row r="86" spans="3:27" ht="14" hidden="1" customHeight="1">
      <c r="C86" s="51" t="s">
        <v>66</v>
      </c>
      <c r="D86" s="53">
        <v>2298.4990921556223</v>
      </c>
      <c r="E86" s="53">
        <v>2225.2729292581544</v>
      </c>
      <c r="F86" s="53">
        <v>2147.737004332942</v>
      </c>
      <c r="G86" s="53">
        <v>150.76208782268031</v>
      </c>
      <c r="H86" s="53">
        <v>77.535924925212385</v>
      </c>
      <c r="I86" s="54">
        <v>0.51429325532030779</v>
      </c>
      <c r="J86" s="52">
        <v>2324.5972110881398</v>
      </c>
      <c r="K86" s="53">
        <v>2100.3982780784481</v>
      </c>
      <c r="L86" s="53">
        <v>2065.4850384901915</v>
      </c>
      <c r="M86" s="53">
        <v>259.1121725979483</v>
      </c>
      <c r="N86" s="53">
        <v>34.913239588256602</v>
      </c>
      <c r="O86" s="54">
        <v>0.13474179633555761</v>
      </c>
      <c r="P86" s="52">
        <v>3152.9717978283848</v>
      </c>
      <c r="Q86" s="53">
        <v>2873.0282903807406</v>
      </c>
      <c r="R86" s="53">
        <v>3072.5101034715453</v>
      </c>
      <c r="S86" s="53">
        <v>80.461694356839416</v>
      </c>
      <c r="T86" s="53">
        <v>0</v>
      </c>
      <c r="U86" s="55">
        <v>0</v>
      </c>
      <c r="V86" s="52">
        <v>2226.9195546937317</v>
      </c>
      <c r="W86" s="53">
        <v>1971.3781862651431</v>
      </c>
      <c r="X86" s="53">
        <v>2056.3814388168121</v>
      </c>
      <c r="Y86" s="53">
        <v>170.53811587691962</v>
      </c>
      <c r="Z86" s="53">
        <v>0</v>
      </c>
      <c r="AA86" s="55">
        <v>0</v>
      </c>
    </row>
    <row r="87" spans="3:27">
      <c r="C87" s="51" t="s">
        <v>108</v>
      </c>
      <c r="D87" s="53">
        <v>3832.3649195371127</v>
      </c>
      <c r="E87" s="53">
        <v>227.68424374569659</v>
      </c>
      <c r="F87" s="53">
        <v>89.649704399893892</v>
      </c>
      <c r="G87" s="53">
        <v>3742.7152151372188</v>
      </c>
      <c r="H87" s="53">
        <v>138.0345393458027</v>
      </c>
      <c r="I87" s="54">
        <v>3.688085558514554E-2</v>
      </c>
      <c r="J87" s="52">
        <v>3791.6906494803316</v>
      </c>
      <c r="K87" s="53">
        <v>182.17740167006946</v>
      </c>
      <c r="L87" s="53">
        <v>83.918789244031359</v>
      </c>
      <c r="M87" s="53">
        <v>3707.7718602363002</v>
      </c>
      <c r="N87" s="53">
        <v>98.258612426038098</v>
      </c>
      <c r="O87" s="54">
        <v>2.6500716907586642E-2</v>
      </c>
      <c r="P87" s="52">
        <v>5536.0318775823962</v>
      </c>
      <c r="Q87" s="53">
        <v>259.87642438811707</v>
      </c>
      <c r="R87" s="53">
        <v>137.31888730599087</v>
      </c>
      <c r="S87" s="53">
        <v>5398.7129902764054</v>
      </c>
      <c r="T87" s="53">
        <v>122.5575370821262</v>
      </c>
      <c r="U87" s="54">
        <v>2.2701250706022705E-2</v>
      </c>
      <c r="V87" s="52">
        <v>3466.3125773578681</v>
      </c>
      <c r="W87" s="53">
        <v>197.33223462121501</v>
      </c>
      <c r="X87" s="53">
        <v>95.126725610600673</v>
      </c>
      <c r="Y87" s="53">
        <v>3371.1858517472674</v>
      </c>
      <c r="Z87" s="53">
        <v>102.20550901061434</v>
      </c>
      <c r="AA87" s="54">
        <v>3.0317375993270074E-2</v>
      </c>
    </row>
    <row r="88" spans="3:27">
      <c r="C88" s="51" t="s">
        <v>110</v>
      </c>
      <c r="D88" s="53">
        <v>1585.6079280053041</v>
      </c>
      <c r="E88" s="53">
        <v>1523.7330158365849</v>
      </c>
      <c r="F88" s="53">
        <v>1345.7095413145364</v>
      </c>
      <c r="G88" s="53">
        <v>239.89838669076767</v>
      </c>
      <c r="H88" s="53">
        <v>178.02347452204845</v>
      </c>
      <c r="I88" s="54">
        <v>0.74207866496210817</v>
      </c>
      <c r="J88" s="52">
        <v>1470.3131021194606</v>
      </c>
      <c r="K88" s="53">
        <v>1412.0809459766017</v>
      </c>
      <c r="L88" s="53">
        <v>1372.4782627975453</v>
      </c>
      <c r="M88" s="53">
        <v>97.834839321915297</v>
      </c>
      <c r="N88" s="53">
        <v>39.602683179056385</v>
      </c>
      <c r="O88" s="54">
        <v>0.40479121193982748</v>
      </c>
      <c r="P88" s="52">
        <v>2240.076474968771</v>
      </c>
      <c r="Q88" s="53">
        <v>2093.3990172163894</v>
      </c>
      <c r="R88" s="53">
        <v>2192.3341799755067</v>
      </c>
      <c r="S88" s="53">
        <v>47.742294993264295</v>
      </c>
      <c r="T88" s="53">
        <v>0</v>
      </c>
      <c r="U88" s="55">
        <v>0</v>
      </c>
      <c r="V88" s="52">
        <v>1331.7440692301345</v>
      </c>
      <c r="W88" s="53">
        <v>1235.5136463229769</v>
      </c>
      <c r="X88" s="53">
        <v>1398.715187681795</v>
      </c>
      <c r="Y88" s="53">
        <v>-66.971118451660459</v>
      </c>
      <c r="Z88" s="53">
        <v>0</v>
      </c>
      <c r="AA88" s="55">
        <v>0</v>
      </c>
    </row>
    <row r="89" spans="3:27">
      <c r="C89" s="51" t="s">
        <v>124</v>
      </c>
      <c r="D89" s="53">
        <v>938.25675797848305</v>
      </c>
      <c r="E89" s="53">
        <v>894.19581197562036</v>
      </c>
      <c r="F89" s="53">
        <v>185.08326069655513</v>
      </c>
      <c r="G89" s="53">
        <v>753.17349728192789</v>
      </c>
      <c r="H89" s="53">
        <v>709.1125512790652</v>
      </c>
      <c r="I89" s="54">
        <v>0.94149960644941577</v>
      </c>
      <c r="J89" s="52">
        <v>768.42640957484218</v>
      </c>
      <c r="K89" s="53">
        <v>820.21047358243948</v>
      </c>
      <c r="L89" s="53">
        <v>81.211731526481969</v>
      </c>
      <c r="M89" s="53">
        <v>687.21467804836016</v>
      </c>
      <c r="N89" s="53">
        <v>738.99874205595756</v>
      </c>
      <c r="O89" s="54">
        <v>1.0753535476783767</v>
      </c>
      <c r="P89" s="52">
        <v>1071.7659948432145</v>
      </c>
      <c r="Q89" s="53">
        <v>1043.1026030803314</v>
      </c>
      <c r="R89" s="53">
        <v>129.69006023343582</v>
      </c>
      <c r="S89" s="53">
        <v>942.07593460977864</v>
      </c>
      <c r="T89" s="53">
        <v>913.41254284689558</v>
      </c>
      <c r="U89" s="54">
        <v>0.96957422357386103</v>
      </c>
      <c r="V89" s="52">
        <v>820.6649819842122</v>
      </c>
      <c r="W89" s="53">
        <v>759.19445930625091</v>
      </c>
      <c r="X89" s="53">
        <v>124.48682610769964</v>
      </c>
      <c r="Y89" s="53">
        <v>696.17815587651262</v>
      </c>
      <c r="Z89" s="53">
        <v>634.70763319855132</v>
      </c>
      <c r="AA89" s="54">
        <v>0.91170288501717245</v>
      </c>
    </row>
    <row r="90" spans="3:27">
      <c r="C90" s="51" t="s">
        <v>148</v>
      </c>
      <c r="D90" s="53">
        <v>3457.5221461290425</v>
      </c>
      <c r="E90" s="53">
        <v>1734.8760965751155</v>
      </c>
      <c r="F90" s="53">
        <v>1522.1170241659404</v>
      </c>
      <c r="G90" s="53">
        <f t="shared" ref="G90" si="13">D90-F90</f>
        <v>1935.4051219631021</v>
      </c>
      <c r="H90" s="53">
        <f t="shared" ref="H90" si="14">E90-F90</f>
        <v>212.75907240917513</v>
      </c>
      <c r="I90" s="54">
        <f t="shared" ref="I90" si="15">H90/G90</f>
        <v>0.10992999346481595</v>
      </c>
      <c r="J90" s="52">
        <v>3631.7806843593098</v>
      </c>
      <c r="K90" s="53">
        <v>2050.1140178889718</v>
      </c>
      <c r="L90" s="53">
        <v>1476.2488086369387</v>
      </c>
      <c r="M90" s="53">
        <f t="shared" ref="M90" si="16">J90-L90</f>
        <v>2155.5318757223713</v>
      </c>
      <c r="N90" s="53">
        <f t="shared" ref="N90" si="17">K90-L90</f>
        <v>573.86520925203308</v>
      </c>
      <c r="O90" s="54">
        <f t="shared" ref="O90" si="18">N90/M90</f>
        <v>0.26622905266001545</v>
      </c>
      <c r="P90" s="52">
        <v>4894.4387791870859</v>
      </c>
      <c r="Q90" s="53">
        <v>2462.0818338223685</v>
      </c>
      <c r="R90" s="53">
        <v>2334.4210842018447</v>
      </c>
      <c r="S90" s="53">
        <f t="shared" ref="S90" si="19">P90-R90</f>
        <v>2560.0176949852412</v>
      </c>
      <c r="T90" s="53">
        <f t="shared" ref="T90" si="20">Q90-R90</f>
        <v>127.6607496205238</v>
      </c>
      <c r="U90" s="54">
        <f t="shared" ref="U90" si="21">T90/S90</f>
        <v>4.9867135633708884E-2</v>
      </c>
      <c r="V90" s="52">
        <v>3163.0233448854419</v>
      </c>
      <c r="W90" s="53">
        <v>1845.9798696831888</v>
      </c>
      <c r="X90" s="53">
        <v>1587.7942348831125</v>
      </c>
      <c r="Y90" s="53">
        <f t="shared" ref="Y90" si="22">V90-X90</f>
        <v>1575.2291100023294</v>
      </c>
      <c r="Z90" s="53">
        <f t="shared" ref="Z90" si="23">W90-X90</f>
        <v>258.18563480007629</v>
      </c>
      <c r="AA90" s="54">
        <f t="shared" ref="AA90" si="24">Z90/Y90</f>
        <v>0.16390354467211091</v>
      </c>
    </row>
  </sheetData>
  <mergeCells count="20">
    <mergeCell ref="D83:F84"/>
    <mergeCell ref="G83:H84"/>
    <mergeCell ref="I83:I85"/>
    <mergeCell ref="J83:L84"/>
    <mergeCell ref="M83:N84"/>
    <mergeCell ref="O83:O85"/>
    <mergeCell ref="P83:R84"/>
    <mergeCell ref="S83:T84"/>
    <mergeCell ref="U83:U85"/>
    <mergeCell ref="V83:X84"/>
    <mergeCell ref="Y83:Z84"/>
    <mergeCell ref="AA83:AA85"/>
    <mergeCell ref="Y2:Z2"/>
    <mergeCell ref="D2:F2"/>
    <mergeCell ref="J2:L2"/>
    <mergeCell ref="V2:X2"/>
    <mergeCell ref="P2:R2"/>
    <mergeCell ref="G2:H2"/>
    <mergeCell ref="M2:N2"/>
    <mergeCell ref="S2:T2"/>
  </mergeCells>
  <conditionalFormatting sqref="D1:D82 D91:D1048576">
    <cfRule type="cellIs" dxfId="25" priority="30" operator="lessThan">
      <formula>54</formula>
    </cfRule>
    <cfRule type="cellIs" dxfId="24" priority="31" operator="lessThan">
      <formula>54</formula>
    </cfRule>
  </conditionalFormatting>
  <conditionalFormatting sqref="E22:E82 E1:E20 E91:E1048576">
    <cfRule type="cellIs" dxfId="23" priority="28" operator="lessThan">
      <formula>56</formula>
    </cfRule>
    <cfRule type="cellIs" dxfId="22" priority="29" operator="lessThan">
      <formula>56</formula>
    </cfRule>
  </conditionalFormatting>
  <conditionalFormatting sqref="F1:H1 L1:N1 F2:G2 F3 F4:H82 L4:N20 L2:M2 L3 L22:N82 L91:N1048576 F91:H1048576">
    <cfRule type="cellIs" dxfId="21" priority="27" operator="lessThan">
      <formula>45</formula>
    </cfRule>
  </conditionalFormatting>
  <conditionalFormatting sqref="J1:J82 J91:J1048576">
    <cfRule type="cellIs" dxfId="20" priority="26" operator="lessThan">
      <formula>57</formula>
    </cfRule>
  </conditionalFormatting>
  <conditionalFormatting sqref="K1:K82 K91:K1048576">
    <cfRule type="cellIs" dxfId="19" priority="25" operator="lessThan">
      <formula>48</formula>
    </cfRule>
  </conditionalFormatting>
  <conditionalFormatting sqref="V1:W82 V91:W1048576">
    <cfRule type="cellIs" dxfId="18" priority="23" operator="lessThan">
      <formula>45</formula>
    </cfRule>
  </conditionalFormatting>
  <conditionalFormatting sqref="X1:Z1 X4:Z20 X2:Y2 X3 X22:Z82 X91:Z1048576">
    <cfRule type="cellIs" dxfId="17" priority="19" operator="lessThan">
      <formula>49</formula>
    </cfRule>
  </conditionalFormatting>
  <conditionalFormatting sqref="P1:P82 P91:P1048576">
    <cfRule type="cellIs" dxfId="16" priority="18" operator="lessThan">
      <formula>62</formula>
    </cfRule>
  </conditionalFormatting>
  <conditionalFormatting sqref="Q1:Q82 Q91:Q1048576">
    <cfRule type="cellIs" dxfId="15" priority="17" operator="lessThan">
      <formula>57</formula>
    </cfRule>
  </conditionalFormatting>
  <conditionalFormatting sqref="R1:T1 R4:T20 R2:S2 R3 R22:T82 R91:T1048576">
    <cfRule type="cellIs" dxfId="14" priority="16" operator="lessThan">
      <formula>44</formula>
    </cfRule>
  </conditionalFormatting>
  <conditionalFormatting sqref="G3">
    <cfRule type="cellIs" dxfId="13" priority="14" operator="lessThan">
      <formula>54</formula>
    </cfRule>
    <cfRule type="cellIs" dxfId="12" priority="15" operator="lessThan">
      <formula>54</formula>
    </cfRule>
  </conditionalFormatting>
  <conditionalFormatting sqref="H3">
    <cfRule type="cellIs" dxfId="11" priority="12" operator="lessThan">
      <formula>56</formula>
    </cfRule>
    <cfRule type="cellIs" dxfId="10" priority="13" operator="lessThan">
      <formula>56</formula>
    </cfRule>
  </conditionalFormatting>
  <conditionalFormatting sqref="M3">
    <cfRule type="cellIs" dxfId="9" priority="11" operator="lessThan">
      <formula>57</formula>
    </cfRule>
  </conditionalFormatting>
  <conditionalFormatting sqref="N3">
    <cfRule type="cellIs" dxfId="8" priority="10" operator="lessThan">
      <formula>48</formula>
    </cfRule>
  </conditionalFormatting>
  <conditionalFormatting sqref="S3">
    <cfRule type="cellIs" dxfId="7" priority="9" operator="lessThan">
      <formula>62</formula>
    </cfRule>
  </conditionalFormatting>
  <conditionalFormatting sqref="T3">
    <cfRule type="cellIs" dxfId="6" priority="8" operator="lessThan">
      <formula>57</formula>
    </cfRule>
  </conditionalFormatting>
  <conditionalFormatting sqref="Y3:Z3">
    <cfRule type="cellIs" dxfId="5" priority="7" operator="lessThan">
      <formula>45</formula>
    </cfRule>
  </conditionalFormatting>
  <conditionalFormatting sqref="C86:AA90">
    <cfRule type="cellIs" dxfId="4" priority="6" operator="equal">
      <formula>0</formula>
    </cfRule>
  </conditionalFormatting>
  <conditionalFormatting sqref="Z85">
    <cfRule type="cellIs" dxfId="3" priority="1" operator="equal">
      <formula>0</formula>
    </cfRule>
  </conditionalFormatting>
  <conditionalFormatting sqref="D83:AA85">
    <cfRule type="cellIs" dxfId="1" priority="2" operator="equal">
      <formula>0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Normalized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Lynn Harper</dc:creator>
  <cp:lastModifiedBy>Mackenzie Gavery</cp:lastModifiedBy>
  <dcterms:created xsi:type="dcterms:W3CDTF">2011-11-12T01:23:25Z</dcterms:created>
  <dcterms:modified xsi:type="dcterms:W3CDTF">2011-11-18T23:34:58Z</dcterms:modified>
</cp:coreProperties>
</file>